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comments2.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3.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Dashboard" sheetId="1" state="visible" r:id="rId3"/>
    <sheet name="Inventory" sheetId="2" state="visible" r:id="rId4"/>
    <sheet name="Bills" sheetId="3" state="visible" r:id="rId5"/>
    <sheet name="Quotas" sheetId="4" state="visible" r:id="rId6"/>
    <sheet name="Action Plan" sheetId="5" state="visible" r:id="rId7"/>
    <sheet name="Rules" sheetId="6" state="visible" r:id="rId8"/>
    <sheet name="Worked Examples" sheetId="7" state="visible" r:id="rId9"/>
  </sheets>
  <definedNames>
    <definedName function="false" hidden="false" localSheetId="4" name="_xlnm.Print_Area" vbProcedure="false">'Action Plan'!$A$1:$F$26</definedName>
    <definedName function="false" hidden="false" localSheetId="4" name="_xlnm.Print_Titles" vbProcedure="false">'Action Plan'!$1:$6</definedName>
    <definedName function="false" hidden="true" localSheetId="4" name="_xlnm._FilterDatabase" vbProcedure="false">'Action Plan'!$A$6:$F$26</definedName>
    <definedName function="false" hidden="false" localSheetId="2" name="_xlnm.Print_Area" vbProcedure="false">Bills!$A$1:$J$26</definedName>
    <definedName function="false" hidden="false" localSheetId="2" name="_xlnm.Print_Titles" vbProcedure="false">Bills!$1:$6</definedName>
    <definedName function="false" hidden="true" localSheetId="2" name="_xlnm._FilterDatabase" vbProcedure="false">Bills!$A$6:$J$26</definedName>
    <definedName function="false" hidden="false" localSheetId="0" name="_xlnm.Print_Area" vbProcedure="false">Dashboard!$A$1:$L$23</definedName>
    <definedName function="false" hidden="false" localSheetId="1" name="_xlnm.Print_Area" vbProcedure="false">Inventory!$A$1:$F$26</definedName>
    <definedName function="false" hidden="false" localSheetId="1" name="_xlnm.Print_Titles" vbProcedure="false">Inventory!$1:$6</definedName>
    <definedName function="false" hidden="true" localSheetId="1" name="_xlnm._FilterDatabase" vbProcedure="false">Inventory!$A$6:$F$26</definedName>
    <definedName function="false" hidden="false" localSheetId="3" name="_xlnm.Print_Area" vbProcedure="false">Quotas!$A$1:$I$26</definedName>
    <definedName function="false" hidden="false" localSheetId="3" name="_xlnm.Print_Titles" vbProcedure="false">Quotas!$1:$6</definedName>
    <definedName function="false" hidden="true" localSheetId="3" name="_xlnm._FilterDatabase" vbProcedure="false">Quotas!$A$6:$I$26</definedName>
    <definedName function="false" hidden="false" localSheetId="5" name="_xlnm.Print_Area" vbProcedure="false">Rules!$A$1:$D$14</definedName>
    <definedName function="false" hidden="false" localSheetId="6" name="_xlnm.Print_Area" vbProcedure="false">'Worked Examples'!$A$1:$G$16</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Epiphany Dynamics</author>
  </authors>
  <commentList>
    <comment ref="F7" authorId="0">
      <text>
        <r>
          <rPr>
            <sz val="10"/>
            <rFont val="Arial"/>
            <family val="2"/>
          </rPr>
          <t xml:space="preserve">Password app and item LABEL only. Never enter an API key, password, recovery code, or private sign-in link.</t>
        </r>
      </text>
    </comment>
    <comment ref="F8" authorId="0">
      <text>
        <r>
          <rPr>
            <sz val="10"/>
            <rFont val="Arial"/>
            <family val="2"/>
          </rPr>
          <t xml:space="preserve">Password app and item LABEL only. Never enter an API key, password, recovery code, or private sign-in link.</t>
        </r>
      </text>
    </comment>
    <comment ref="F9" authorId="0">
      <text>
        <r>
          <rPr>
            <sz val="10"/>
            <rFont val="Arial"/>
            <family val="2"/>
          </rPr>
          <t xml:space="preserve">Password app and item LABEL only. Never enter an API key, password, recovery code, or private sign-in link.</t>
        </r>
      </text>
    </comment>
    <comment ref="F10" authorId="0">
      <text>
        <r>
          <rPr>
            <sz val="10"/>
            <rFont val="Arial"/>
            <family val="2"/>
          </rPr>
          <t xml:space="preserve">Password app and item LABEL only. Never enter an API key, password, recovery code, or private sign-in link.</t>
        </r>
      </text>
    </comment>
    <comment ref="F11" authorId="0">
      <text>
        <r>
          <rPr>
            <sz val="10"/>
            <rFont val="Arial"/>
            <family val="2"/>
          </rPr>
          <t xml:space="preserve">Password app and item LABEL only. Never enter an API key, password, recovery code, or private sign-in link.</t>
        </r>
      </text>
    </comment>
    <comment ref="F12" authorId="0">
      <text>
        <r>
          <rPr>
            <sz val="10"/>
            <rFont val="Arial"/>
            <family val="2"/>
          </rPr>
          <t xml:space="preserve">Password app and item LABEL only. Never enter an API key, password, recovery code, or private sign-in link.</t>
        </r>
      </text>
    </comment>
    <comment ref="F13" authorId="0">
      <text>
        <r>
          <rPr>
            <sz val="10"/>
            <rFont val="Arial"/>
            <family val="2"/>
          </rPr>
          <t xml:space="preserve">Password app and item LABEL only. Never enter an API key, password, recovery code, or private sign-in link.</t>
        </r>
      </text>
    </comment>
    <comment ref="F14" authorId="0">
      <text>
        <r>
          <rPr>
            <sz val="10"/>
            <rFont val="Arial"/>
            <family val="2"/>
          </rPr>
          <t xml:space="preserve">Password app and item LABEL only. Never enter an API key, password, recovery code, or private sign-in link.</t>
        </r>
      </text>
    </comment>
    <comment ref="F15" authorId="0">
      <text>
        <r>
          <rPr>
            <sz val="10"/>
            <rFont val="Arial"/>
            <family val="2"/>
          </rPr>
          <t xml:space="preserve">Password app and item LABEL only. Never enter an API key, password, recovery code, or private sign-in link.</t>
        </r>
      </text>
    </comment>
    <comment ref="F16" authorId="0">
      <text>
        <r>
          <rPr>
            <sz val="10"/>
            <rFont val="Arial"/>
            <family val="2"/>
          </rPr>
          <t xml:space="preserve">Password app and item LABEL only. Never enter an API key, password, recovery code, or private sign-in link.</t>
        </r>
      </text>
    </comment>
    <comment ref="F17" authorId="0">
      <text>
        <r>
          <rPr>
            <sz val="10"/>
            <rFont val="Arial"/>
            <family val="2"/>
          </rPr>
          <t xml:space="preserve">Password app and item LABEL only. Never enter an API key, password, recovery code, or private sign-in link.</t>
        </r>
      </text>
    </comment>
    <comment ref="F18" authorId="0">
      <text>
        <r>
          <rPr>
            <sz val="10"/>
            <rFont val="Arial"/>
            <family val="2"/>
          </rPr>
          <t xml:space="preserve">Password app and item LABEL only. Never enter an API key, password, recovery code, or private sign-in link.</t>
        </r>
      </text>
    </comment>
    <comment ref="F19" authorId="0">
      <text>
        <r>
          <rPr>
            <sz val="10"/>
            <rFont val="Arial"/>
            <family val="2"/>
          </rPr>
          <t xml:space="preserve">Password app and item LABEL only. Never enter an API key, password, recovery code, or private sign-in link.</t>
        </r>
      </text>
    </comment>
    <comment ref="F20" authorId="0">
      <text>
        <r>
          <rPr>
            <sz val="10"/>
            <rFont val="Arial"/>
            <family val="2"/>
          </rPr>
          <t xml:space="preserve">Password app and item LABEL only. Never enter an API key, password, recovery code, or private sign-in link.</t>
        </r>
      </text>
    </comment>
    <comment ref="F21" authorId="0">
      <text>
        <r>
          <rPr>
            <sz val="10"/>
            <rFont val="Arial"/>
            <family val="2"/>
          </rPr>
          <t xml:space="preserve">Password app and item LABEL only. Never enter an API key, password, recovery code, or private sign-in link.</t>
        </r>
      </text>
    </comment>
    <comment ref="F22" authorId="0">
      <text>
        <r>
          <rPr>
            <sz val="10"/>
            <rFont val="Arial"/>
            <family val="2"/>
          </rPr>
          <t xml:space="preserve">Password app and item LABEL only. Never enter an API key, password, recovery code, or private sign-in link.</t>
        </r>
      </text>
    </comment>
    <comment ref="F23" authorId="0">
      <text>
        <r>
          <rPr>
            <sz val="10"/>
            <rFont val="Arial"/>
            <family val="2"/>
          </rPr>
          <t xml:space="preserve">Password app and item LABEL only. Never enter an API key, password, recovery code, or private sign-in link.</t>
        </r>
      </text>
    </comment>
    <comment ref="F24" authorId="0">
      <text>
        <r>
          <rPr>
            <sz val="10"/>
            <rFont val="Arial"/>
            <family val="2"/>
          </rPr>
          <t xml:space="preserve">Password app and item LABEL only. Never enter an API key, password, recovery code, or private sign-in link.</t>
        </r>
      </text>
    </comment>
    <comment ref="F25" authorId="0">
      <text>
        <r>
          <rPr>
            <sz val="10"/>
            <rFont val="Arial"/>
            <family val="2"/>
          </rPr>
          <t xml:space="preserve">Password app and item LABEL only. Never enter an API key, password, recovery code, or private sign-in link.</t>
        </r>
      </text>
    </comment>
    <comment ref="F26" authorId="0">
      <text>
        <r>
          <rPr>
            <sz val="10"/>
            <rFont val="Arial"/>
            <family val="2"/>
          </rPr>
          <t xml:space="preserve">Password app and item LABEL only. Never enter an API key, password, recovery code, or private sign-in link.</t>
        </r>
      </text>
    </comment>
  </commentList>
</comments>
</file>

<file path=xl/sharedStrings.xml><?xml version="1.0" encoding="utf-8"?>
<sst xmlns="http://schemas.openxmlformats.org/spreadsheetml/2006/main" count="146" uniqueCount="130">
  <si>
    <t xml:space="preserve">Keys, bills, and quotas</t>
  </si>
  <si>
    <t xml:space="preserve">A private owner view of the services behind your live build. No example data is included in these totals.</t>
  </si>
  <si>
    <t xml:space="preserve">REVIEW DATE</t>
  </si>
  <si>
    <t xml:space="preserve">COMPANY / TEAM</t>
  </si>
  <si>
    <t xml:space="preserve">REVIEW OWNER</t>
  </si>
  <si>
    <t xml:space="preserve">Set the date to calculate renewal checks.</t>
  </si>
  <si>
    <t xml:space="preserve">REVIEW FOCUS</t>
  </si>
  <si>
    <t xml:space="preserve">COUNT / STATUS</t>
  </si>
  <si>
    <t xml:space="preserve">NEXT SAFE STEP</t>
  </si>
  <si>
    <t xml:space="preserve">Renew date already passed</t>
  </si>
  <si>
    <t xml:space="preserve">Confirm the bill and current renewal date with the payer. A past date is a review flag, not proof of a failed payment.</t>
  </si>
  <si>
    <t xml:space="preserve">Missing cap or used amount</t>
  </si>
  <si>
    <t xml:space="preserve">Fill the amount and the matching unit or currency. A blank is unknown, not zero.</t>
  </si>
  <si>
    <t xml:space="preserve">Amounts need correction</t>
  </si>
  <si>
    <t xml:space="preserve">Use non-negative numeric inputs. Negative remaining is valid when use exceeds the cap.</t>
  </si>
  <si>
    <t xml:space="preserve">Missing bill payer</t>
  </si>
  <si>
    <t xml:space="preserve">Name the person or business that pays. Do not change the billing account from this sheet.</t>
  </si>
  <si>
    <t xml:space="preserve">Missing quota unit or period</t>
  </si>
  <si>
    <t xml:space="preserve">Record the unit and period before comparing limits. A row is counted once even if several fields are blank.</t>
  </si>
  <si>
    <t xml:space="preserve">Quota dates in reverse order</t>
  </si>
  <si>
    <t xml:space="preserve">Correct the start and end from the provider. Do not infer a new schedule.</t>
  </si>
  <si>
    <t xml:space="preserve">Limit rows without a confirmed hard stop</t>
  </si>
  <si>
    <t xml:space="preserve">The workbook never enforces a cap. Read the provider setting or ask its owner before changing it.</t>
  </si>
  <si>
    <t xml:space="preserve">START WITH INVENTORY. Fill yellow cells. Pale cells calculate. The examples tab is separate from your live records.</t>
  </si>
  <si>
    <t xml:space="preserve">A cap here is a planning number, not a stop switch. Use the Action Plan for approvals. Never put a password, API key, recovery code, or private sign-in link in any cell.</t>
  </si>
  <si>
    <t xml:space="preserve">Inventory</t>
  </si>
  <si>
    <t xml:space="preserve">Start here. One row per work account. Blank rows are not counted. Use names and safe labels, not secrets.</t>
  </si>
  <si>
    <t xml:space="preserve">YELLOW = YOUR INPUT   |   PALE = FORMULA   |   NEVER STORE A REAL KEY HERE</t>
  </si>
  <si>
    <t xml:space="preserve">Tool / service</t>
  </si>
  <si>
    <t xml:space="preserve">What it does</t>
  </si>
  <si>
    <t xml:space="preserve">Work account label</t>
  </si>
  <si>
    <t xml:space="preserve">Access owner</t>
  </si>
  <si>
    <t xml:space="preserve">Backup person</t>
  </si>
  <si>
    <t xml:space="preserve">Safe key location (label only)</t>
  </si>
  <si>
    <t xml:space="preserve">Bills</t>
  </si>
  <si>
    <t xml:space="preserve">Use the same currency and billing period within a row. Enter actual amounts from the tool. Do not total different currencies or periods.</t>
  </si>
  <si>
    <t xml:space="preserve">Tool / account label</t>
  </si>
  <si>
    <t xml:space="preserve">Who pays</t>
  </si>
  <si>
    <t xml:space="preserve">Currency</t>
  </si>
  <si>
    <t xml:space="preserve">Period label</t>
  </si>
  <si>
    <t xml:space="preserve">Spend cap</t>
  </si>
  <si>
    <t xml:space="preserve">Recorded spend</t>
  </si>
  <si>
    <t xml:space="preserve">Remaining</t>
  </si>
  <si>
    <t xml:space="preserve">Renew date</t>
  </si>
  <si>
    <t xml:space="preserve">Cap status</t>
  </si>
  <si>
    <t xml:space="preserve">Tool enforces cap?</t>
  </si>
  <si>
    <t xml:space="preserve">Quotas</t>
  </si>
  <si>
    <t xml:space="preserve">Keep one unit and one period per row. Minutes are not calls; credits are not money. Remaining can be negative when usage is over cap.</t>
  </si>
  <si>
    <t xml:space="preserve">Unit (calls, credits…)</t>
  </si>
  <si>
    <t xml:space="preserve">Period starts</t>
  </si>
  <si>
    <t xml:space="preserve">Period ends</t>
  </si>
  <si>
    <t xml:space="preserve">Usage cap</t>
  </si>
  <si>
    <t xml:space="preserve">Used in period</t>
  </si>
  <si>
    <t xml:space="preserve">Action Plan</t>
  </si>
  <si>
    <t xml:space="preserve">Give each open issue a person and a date. This is a plan, not permission to spend, change access, cancel a service, or replace a key.</t>
  </si>
  <si>
    <t xml:space="preserve">Tool / issue</t>
  </si>
  <si>
    <t xml:space="preserve">Why it needs a decision</t>
  </si>
  <si>
    <t xml:space="preserve">Next safe action</t>
  </si>
  <si>
    <t xml:space="preserve">Owner</t>
  </si>
  <si>
    <t xml:space="preserve">Due date</t>
  </si>
  <si>
    <t xml:space="preserve">Status</t>
  </si>
  <si>
    <t xml:space="preserve">Names, labels, and numbers. No secrets.</t>
  </si>
  <si>
    <t xml:space="preserve">This workbook is a private planning record. It does not change a provider, grant access, or stop spend.</t>
  </si>
  <si>
    <t xml:space="preserve">NO.</t>
  </si>
  <si>
    <t xml:space="preserve">RULE</t>
  </si>
  <si>
    <t xml:space="preserve">HOW TO USE IT</t>
  </si>
  <si>
    <t xml:space="preserve">RELATED SHEET</t>
  </si>
  <si>
    <t xml:space="preserve">01</t>
  </si>
  <si>
    <t xml:space="preserve">Never put a real key in a cell.</t>
  </si>
  <si>
    <t xml:space="preserve">No passwords, API keys, tokens, recovery codes, or private sign-in links. Use the password app and item label only.</t>
  </si>
  <si>
    <t xml:space="preserve">02</t>
  </si>
  <si>
    <t xml:space="preserve">Never paste a key into chat, email, or a screenshot.</t>
  </si>
  <si>
    <t xml:space="preserve">If a key may have leaked, tell the access owner and ED. Replace it through the approved process; do not post it again as proof.</t>
  </si>
  <si>
    <t xml:space="preserve">Inventory / Action Plan</t>
  </si>
  <si>
    <t xml:space="preserve">03</t>
  </si>
  <si>
    <t xml:space="preserve">A written cap is not an enforced cap.</t>
  </si>
  <si>
    <t xml:space="preserve">Hard stop means you checked the provider setting. Alert only means the tool may warn but still allow spend. Unknown means not checked.</t>
  </si>
  <si>
    <t xml:space="preserve">Bills / Quotas</t>
  </si>
  <si>
    <t xml:space="preserve">04</t>
  </si>
  <si>
    <t xml:space="preserve">Keep units and periods together.</t>
  </si>
  <si>
    <t xml:space="preserve">Do not add calls to minutes or dollars to credits. Use one currency and one billing period per bill row. There is no mixed-currency spend total.</t>
  </si>
  <si>
    <t xml:space="preserve">05</t>
  </si>
  <si>
    <t xml:space="preserve">Blank means unknown. Zero means zero.</t>
  </si>
  <si>
    <t xml:space="preserve">Remaining stays blank until both numeric inputs exist. Zero cap is valid. Negative remaining means usage is over the cap.</t>
  </si>
  <si>
    <t xml:space="preserve">06</t>
  </si>
  <si>
    <t xml:space="preserve">Renewal is not key expiry.</t>
  </si>
  <si>
    <t xml:space="preserve">The renewal field is for the service bill. Check any separate credential-expiry plan with its owner; do not treat the renewal count as a key-health check.</t>
  </si>
  <si>
    <t xml:space="preserve">07</t>
  </si>
  <si>
    <t xml:space="preserve">Use real values from the provider.</t>
  </si>
  <si>
    <t xml:space="preserve">Set the review date. Update used amounts for the stated period. Do not reuse sample numbers or claim the dashboard is live-synced.</t>
  </si>
  <si>
    <t xml:space="preserve">Dashboard</t>
  </si>
  <si>
    <t xml:space="preserve">08</t>
  </si>
  <si>
    <t xml:space="preserve">Give each change an owner.</t>
  </si>
  <si>
    <t xml:space="preserve">A new cap, card, cancellation, or access change needs the normal approval. The workbook records the decision; it does not authorize it.</t>
  </si>
  <si>
    <t xml:space="preserve">09</t>
  </si>
  <si>
    <t xml:space="preserve">Keep the file private.</t>
  </si>
  <si>
    <t xml:space="preserve">Names and account labels still reveal business details. Share only with the people who need it. Sheet formatting is not encryption.</t>
  </si>
  <si>
    <t xml:space="preserve">All sheets</t>
  </si>
  <si>
    <t xml:space="preserve">10</t>
  </si>
  <si>
    <t xml:space="preserve">Stay inside the prepared input rows.</t>
  </si>
  <si>
    <t xml:space="preserve">Rows 7–26 are included in the formulas. If you need more, ask ED to extend the ranges and recheck the totals. Do not add rows below the total coverage and assume they count.</t>
  </si>
  <si>
    <t xml:space="preserve">Inventory / Bills / Quotas</t>
  </si>
  <si>
    <t xml:space="preserve">Worked examples, not your accounts</t>
  </si>
  <si>
    <t xml:space="preserve">All inputs below are made up to show the formulas. They are never included in Dashboard totals. Do not copy them as your provider limits.</t>
  </si>
  <si>
    <t xml:space="preserve">EXAMPLE</t>
  </si>
  <si>
    <t xml:space="preserve">UNIT</t>
  </si>
  <si>
    <t xml:space="preserve">CAP</t>
  </si>
  <si>
    <t xml:space="preserve">USED</t>
  </si>
  <si>
    <t xml:space="preserve">REMAINING</t>
  </si>
  <si>
    <t xml:space="preserve">STATUS</t>
  </si>
  <si>
    <t xml:space="preserve">WHAT THIS PROVES</t>
  </si>
  <si>
    <t xml:space="preserve">Within cap</t>
  </si>
  <si>
    <t xml:space="preserve">credits</t>
  </si>
  <si>
    <t xml:space="preserve">Both numbers exist.</t>
  </si>
  <si>
    <t xml:space="preserve">Over cap</t>
  </si>
  <si>
    <t xml:space="preserve">minutes</t>
  </si>
  <si>
    <t xml:space="preserve">Negative remaining is an overage.</t>
  </si>
  <si>
    <t xml:space="preserve">Zero cap</t>
  </si>
  <si>
    <t xml:space="preserve">calls</t>
  </si>
  <si>
    <t xml:space="preserve">Zero is not treated as blank.</t>
  </si>
  <si>
    <t xml:space="preserve">No cap entered</t>
  </si>
  <si>
    <t xml:space="preserve">Unknown cap leaves remaining blank.</t>
  </si>
  <si>
    <t xml:space="preserve">No usage entered</t>
  </si>
  <si>
    <t xml:space="preserve">Unknown use is not assumed zero.</t>
  </si>
  <si>
    <t xml:space="preserve">Text in numeric input</t>
  </si>
  <si>
    <t xml:space="preserve">check</t>
  </si>
  <si>
    <t xml:space="preserve">Pasted text is flagged.</t>
  </si>
  <si>
    <t xml:space="preserve">Negative input</t>
  </si>
  <si>
    <t xml:space="preserve">Negative used input is rejected by formula.</t>
  </si>
  <si>
    <t xml:space="preserve">Remaining = cap minus used, within the same unit and period. A count of limit rows may count one service twice when it has both a spending cap and a usage cap.</t>
  </si>
</sst>
</file>

<file path=xl/styles.xml><?xml version="1.0" encoding="utf-8"?>
<styleSheet xmlns="http://schemas.openxmlformats.org/spreadsheetml/2006/main">
  <numFmts count="4">
    <numFmt numFmtId="164" formatCode="General"/>
    <numFmt numFmtId="165" formatCode="mmm\ d&quot;, &quot;yyyy"/>
    <numFmt numFmtId="166" formatCode="#,##0.00;[RED]\(#,##0.00\);0.00"/>
    <numFmt numFmtId="167" formatCode="#,##0.##;[RED]\(#,##0.##\);0"/>
  </numFmts>
  <fonts count="16">
    <font>
      <sz val="11"/>
      <name val="Geist"/>
      <family val="0"/>
      <charset val="1"/>
    </font>
    <font>
      <sz val="10"/>
      <name val="Arial"/>
      <family val="0"/>
    </font>
    <font>
      <sz val="10"/>
      <name val="Arial"/>
      <family val="0"/>
    </font>
    <font>
      <sz val="10"/>
      <name val="Arial"/>
      <family val="0"/>
    </font>
    <font>
      <sz val="30"/>
      <color rgb="FFFFFFFF"/>
      <name val="Instrument Serif"/>
      <family val="0"/>
      <charset val="1"/>
    </font>
    <font>
      <sz val="12"/>
      <color rgb="FF243D48"/>
      <name val="Geist"/>
      <family val="0"/>
      <charset val="1"/>
    </font>
    <font>
      <sz val="10"/>
      <color rgb="FF243D48"/>
      <name val="Geist Mono"/>
      <family val="0"/>
      <charset val="1"/>
    </font>
    <font>
      <sz val="11"/>
      <color rgb="FF243D48"/>
      <name val="Geist"/>
      <family val="0"/>
      <charset val="1"/>
    </font>
    <font>
      <b val="true"/>
      <sz val="12"/>
      <color rgb="FFFFFFFF"/>
      <name val="Geist"/>
      <family val="0"/>
      <charset val="1"/>
    </font>
    <font>
      <sz val="10"/>
      <color rgb="FFFFFFFF"/>
      <name val="Geist Mono"/>
      <family val="0"/>
      <charset val="1"/>
    </font>
    <font>
      <b val="true"/>
      <sz val="11"/>
      <color rgb="FF243D48"/>
      <name val="Geist"/>
      <family val="0"/>
      <charset val="1"/>
    </font>
    <font>
      <sz val="12"/>
      <color rgb="FF243D48"/>
      <name val="Geist Mono"/>
      <family val="0"/>
      <charset val="1"/>
    </font>
    <font>
      <b val="true"/>
      <sz val="12"/>
      <color rgb="FF243D48"/>
      <name val="Geist"/>
      <family val="0"/>
      <charset val="1"/>
    </font>
    <font>
      <sz val="27"/>
      <color rgb="FFFFFFFF"/>
      <name val="Instrument Serif"/>
      <family val="0"/>
      <charset val="1"/>
    </font>
    <font>
      <sz val="10"/>
      <name val="Arial"/>
      <family val="2"/>
    </font>
    <font>
      <sz val="11"/>
      <color rgb="FF243D48"/>
      <name val="Geist Mono"/>
      <family val="0"/>
      <charset val="1"/>
    </font>
  </fonts>
  <fills count="8">
    <fill>
      <patternFill patternType="none"/>
    </fill>
    <fill>
      <patternFill patternType="gray125"/>
    </fill>
    <fill>
      <patternFill patternType="solid">
        <fgColor rgb="FF243D48"/>
        <bgColor rgb="FF003366"/>
      </patternFill>
    </fill>
    <fill>
      <patternFill patternType="solid">
        <fgColor rgb="FFF1F6F6"/>
        <bgColor rgb="FFE3EFF0"/>
      </patternFill>
    </fill>
    <fill>
      <patternFill patternType="solid">
        <fgColor rgb="FFFFF1B0"/>
        <bgColor rgb="FFF7D8D1"/>
      </patternFill>
    </fill>
    <fill>
      <patternFill patternType="solid">
        <fgColor rgb="FF24646B"/>
        <bgColor rgb="FF008080"/>
      </patternFill>
    </fill>
    <fill>
      <patternFill patternType="solid">
        <fgColor rgb="FFFFFFFF"/>
        <bgColor rgb="FFF1F6F6"/>
      </patternFill>
    </fill>
    <fill>
      <patternFill patternType="solid">
        <fgColor rgb="FFE3EFF0"/>
        <bgColor rgb="FFDDEDE5"/>
      </patternFill>
    </fill>
  </fills>
  <borders count="2">
    <border diagonalUp="false" diagonalDown="false">
      <left/>
      <right/>
      <top/>
      <bottom/>
      <diagonal/>
    </border>
    <border diagonalUp="false" diagonalDown="false">
      <left/>
      <right/>
      <top/>
      <bottom style="thin">
        <color rgb="FFB7CE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5" fillId="3" borderId="1" xfId="0" applyFont="true" applyBorder="true" applyAlignment="true" applyProtection="false">
      <alignment horizontal="left" vertical="center" textRotation="0" wrapText="true" indent="0" shrinkToFit="false"/>
      <protection locked="true" hidden="false"/>
    </xf>
    <xf numFmtId="164" fontId="6" fillId="3" borderId="1" xfId="0" applyFont="true" applyBorder="true" applyAlignment="true" applyProtection="false">
      <alignment horizontal="left" vertical="center" textRotation="0" wrapText="true" indent="0" shrinkToFit="false"/>
      <protection locked="true" hidden="false"/>
    </xf>
    <xf numFmtId="165" fontId="5" fillId="4" borderId="1" xfId="0" applyFont="true" applyBorder="true" applyAlignment="true" applyProtection="false">
      <alignment horizontal="left" vertical="center" textRotation="0" wrapText="true" indent="0" shrinkToFit="false"/>
      <protection locked="true" hidden="false"/>
    </xf>
    <xf numFmtId="164" fontId="5" fillId="4" borderId="1" xfId="0" applyFont="true" applyBorder="true" applyAlignment="true" applyProtection="false">
      <alignment horizontal="left" vertical="center" textRotation="0" wrapText="true" indent="0" shrinkToFit="false"/>
      <protection locked="tru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8" fillId="5" borderId="1"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left" vertical="center" textRotation="0" wrapText="true" indent="0" shrinkToFit="false"/>
      <protection locked="true" hidden="false"/>
    </xf>
    <xf numFmtId="164" fontId="10" fillId="6" borderId="1" xfId="0" applyFont="true" applyBorder="true" applyAlignment="true" applyProtection="false">
      <alignment horizontal="left" vertical="center" textRotation="0" wrapText="true" indent="0" shrinkToFit="false"/>
      <protection locked="true" hidden="false"/>
    </xf>
    <xf numFmtId="164" fontId="11" fillId="7" borderId="1" xfId="0" applyFont="true" applyBorder="true" applyAlignment="true" applyProtection="false">
      <alignment horizontal="center" vertical="center" textRotation="0" wrapText="true" indent="0" shrinkToFit="false"/>
      <protection locked="true" hidden="false"/>
    </xf>
    <xf numFmtId="164" fontId="7" fillId="6" borderId="1" xfId="0" applyFont="true" applyBorder="true" applyAlignment="true" applyProtection="false">
      <alignment horizontal="left" vertical="center" textRotation="0" wrapText="true" indent="0" shrinkToFit="false"/>
      <protection locked="true" hidden="false"/>
    </xf>
    <xf numFmtId="164" fontId="8" fillId="5" borderId="1" xfId="0" applyFont="true" applyBorder="true" applyAlignment="true" applyProtection="false">
      <alignment horizontal="left" vertical="center" textRotation="0" wrapText="true" indent="0" shrinkToFit="false"/>
      <protection locked="true" hidden="false"/>
    </xf>
    <xf numFmtId="164" fontId="12" fillId="4" borderId="1" xfId="0" applyFont="true" applyBorder="true" applyAlignment="true" applyProtection="false">
      <alignment horizontal="left" vertical="center" textRotation="0" wrapText="true" indent="0" shrinkToFit="false"/>
      <protection locked="true" hidden="false"/>
    </xf>
    <xf numFmtId="164" fontId="13" fillId="2" borderId="1" xfId="0" applyFont="true" applyBorder="true" applyAlignment="true" applyProtection="false">
      <alignment horizontal="left" vertical="center" textRotation="0" wrapText="true" indent="0" shrinkToFit="false"/>
      <protection locked="true" hidden="false"/>
    </xf>
    <xf numFmtId="164" fontId="9" fillId="5" borderId="1" xfId="0" applyFont="true" applyBorder="true" applyAlignment="true" applyProtection="false">
      <alignment horizontal="left"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6" fontId="7" fillId="4" borderId="1" xfId="0" applyFont="true" applyBorder="true" applyAlignment="true" applyProtection="false">
      <alignment horizontal="left" vertical="center" textRotation="0" wrapText="true" indent="0" shrinkToFit="false"/>
      <protection locked="true" hidden="false"/>
    </xf>
    <xf numFmtId="166" fontId="15" fillId="3" borderId="1" xfId="0" applyFont="true" applyBorder="true" applyAlignment="true" applyProtection="false">
      <alignment horizontal="left" vertical="center" textRotation="0" wrapText="true" indent="0" shrinkToFit="false"/>
      <protection locked="true" hidden="false"/>
    </xf>
    <xf numFmtId="165" fontId="7" fillId="4" borderId="1" xfId="0" applyFont="true" applyBorder="true" applyAlignment="true" applyProtection="false">
      <alignment horizontal="left" vertical="center" textRotation="0" wrapText="true" indent="0" shrinkToFit="false"/>
      <protection locked="true" hidden="false"/>
    </xf>
    <xf numFmtId="167" fontId="7" fillId="4" borderId="1" xfId="0" applyFont="true" applyBorder="true" applyAlignment="true" applyProtection="false">
      <alignment horizontal="left" vertical="center" textRotation="0" wrapText="true" indent="0" shrinkToFit="false"/>
      <protection locked="true" hidden="false"/>
    </xf>
    <xf numFmtId="167" fontId="15" fillId="3" borderId="1" xfId="0" applyFont="true" applyBorder="true" applyAlignment="true" applyProtection="false">
      <alignment horizontal="left" vertical="center" textRotation="0" wrapText="true" indent="0" shrinkToFit="false"/>
      <protection locked="true" hidden="false"/>
    </xf>
    <xf numFmtId="164" fontId="6" fillId="6" borderId="1" xfId="0" applyFont="true" applyBorder="true" applyAlignment="true" applyProtection="false">
      <alignment horizontal="left" vertical="center" textRotation="0" wrapText="true" indent="0" shrinkToFit="false"/>
      <protection locked="true" hidden="false"/>
    </xf>
    <xf numFmtId="164" fontId="10" fillId="3" borderId="1" xfId="0" applyFont="true" applyBorder="true" applyAlignment="true" applyProtection="false">
      <alignment horizontal="left" vertical="center" textRotation="0" wrapText="true" indent="0" shrinkToFit="false"/>
      <protection locked="true" hidden="false"/>
    </xf>
    <xf numFmtId="164" fontId="15" fillId="3" borderId="1" xfId="0" applyFont="true" applyBorder="true" applyAlignment="true" applyProtection="false">
      <alignment horizontal="left" vertical="center" textRotation="0" wrapText="true" indent="0" shrinkToFit="false"/>
      <protection locked="true" hidden="false"/>
    </xf>
    <xf numFmtId="164" fontId="5" fillId="7"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243D48"/>
          <bgColor rgb="FF000000"/>
        </patternFill>
      </fill>
    </dxf>
    <dxf>
      <fill>
        <patternFill patternType="solid">
          <fgColor rgb="FFFFFFFF"/>
          <bgColor rgb="FF000000"/>
        </patternFill>
      </fill>
    </dxf>
    <dxf>
      <fill>
        <patternFill patternType="solid">
          <fgColor rgb="FFFFF1B0"/>
          <bgColor rgb="FF000000"/>
        </patternFill>
      </fill>
    </dxf>
    <dxf>
      <fill>
        <patternFill patternType="solid">
          <fgColor rgb="FFF1F6F6"/>
          <bgColor rgb="FF000000"/>
        </patternFill>
      </fill>
    </dxf>
    <dxf>
      <fill>
        <patternFill>
          <bgColor rgb="FFF7D8D1"/>
        </patternFill>
      </fill>
    </dxf>
    <dxf>
      <fill>
        <patternFill>
          <bgColor rgb="FFFFF1B0"/>
        </patternFill>
      </fill>
    </dxf>
    <dxf>
      <fill>
        <patternFill>
          <bgColor rgb="FFDDEDE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4646B"/>
      <rgbColor rgb="FFB7CED1"/>
      <rgbColor rgb="FF808080"/>
      <rgbColor rgb="FF9999FF"/>
      <rgbColor rgb="FF993366"/>
      <rgbColor rgb="FFF1F6F6"/>
      <rgbColor rgb="FFE3EFF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DEDE5"/>
      <rgbColor rgb="FFFFF1B0"/>
      <rgbColor rgb="FF99CCFF"/>
      <rgbColor rgb="FFFF99CC"/>
      <rgbColor rgb="FFCC99FF"/>
      <rgbColor rgb="FFF7D8D1"/>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43D4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646B"/>
    <pageSetUpPr fitToPage="true"/>
  </sheetPr>
  <dimension ref="A1:L23"/>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0" ySplit="10" topLeftCell="A11" activePane="bottomLeft" state="frozen"/>
      <selection pane="topLeft" activeCell="A1" activeCellId="0" sqref="A1"/>
      <selection pane="bottomLeft" activeCell="A1" activeCellId="0" sqref="A1"/>
    </sheetView>
  </sheetViews>
  <sheetFormatPr defaultColWidth="8.515625" defaultRowHeight="15" customHeight="false" zeroHeight="false" outlineLevelRow="0" outlineLevelCol="0"/>
  <cols>
    <col collapsed="false" customWidth="true" hidden="false" outlineLevel="0" max="12" min="1" style="0" width="12"/>
  </cols>
  <sheetData>
    <row r="1" customFormat="false" ht="46.5" hidden="false" customHeight="true" outlineLevel="0" collapsed="false">
      <c r="A1" s="1" t="s">
        <v>0</v>
      </c>
      <c r="B1" s="1"/>
      <c r="C1" s="1"/>
      <c r="D1" s="1"/>
      <c r="E1" s="1"/>
      <c r="F1" s="1"/>
      <c r="G1" s="1"/>
      <c r="H1" s="1"/>
      <c r="I1" s="1"/>
      <c r="J1" s="1"/>
      <c r="K1" s="1"/>
      <c r="L1" s="1"/>
    </row>
    <row r="2" customFormat="false" ht="31.5" hidden="false" customHeight="true" outlineLevel="0" collapsed="false">
      <c r="A2" s="2" t="s">
        <v>1</v>
      </c>
      <c r="B2" s="2"/>
      <c r="C2" s="2"/>
      <c r="D2" s="2"/>
      <c r="E2" s="2"/>
      <c r="F2" s="2"/>
      <c r="G2" s="2"/>
      <c r="H2" s="2"/>
      <c r="I2" s="2"/>
      <c r="J2" s="2"/>
      <c r="K2" s="2"/>
      <c r="L2" s="2"/>
    </row>
    <row r="3" customFormat="false" ht="31.5" hidden="false" customHeight="true" outlineLevel="0" collapsed="false">
      <c r="A3" s="3" t="s">
        <v>2</v>
      </c>
      <c r="B3" s="3"/>
      <c r="C3" s="3"/>
      <c r="D3" s="4"/>
      <c r="E3" s="4"/>
      <c r="F3" s="4"/>
      <c r="G3" s="3" t="s">
        <v>3</v>
      </c>
      <c r="H3" s="3"/>
      <c r="I3" s="3"/>
      <c r="J3" s="5"/>
      <c r="K3" s="5"/>
      <c r="L3" s="5"/>
    </row>
    <row r="4" customFormat="false" ht="30" hidden="false" customHeight="true" outlineLevel="0" collapsed="false">
      <c r="A4" s="3" t="s">
        <v>4</v>
      </c>
      <c r="B4" s="3"/>
      <c r="C4" s="3"/>
      <c r="D4" s="5"/>
      <c r="E4" s="5"/>
      <c r="F4" s="5"/>
      <c r="G4" s="6" t="s">
        <v>5</v>
      </c>
      <c r="H4" s="6"/>
      <c r="I4" s="6"/>
      <c r="J4" s="6"/>
      <c r="K4" s="6"/>
      <c r="L4" s="6"/>
    </row>
    <row r="6" customFormat="false" ht="21.75" hidden="false" customHeight="true" outlineLevel="0" collapsed="false">
      <c r="A6" s="7" t="str">
        <f aca="false">"TRACKED TOOLS"&amp;CHAR(10)&amp;TEXT(COUNTA(Inventory!A7:A26),"0")&amp;CHAR(10)&amp;"work accounts listed"</f>
        <v>TRACKED TOOLS
0
work accounts listed</v>
      </c>
      <c r="B6" s="7"/>
      <c r="C6" s="7"/>
      <c r="D6" s="8" t="str">
        <f aca="false">"RENEWALS IN 30 DAYS"&amp;CHAR(10)&amp;IF(D3="","Set date",TEXT(COUNTIFS(Bills!A7:A26,"&lt;&gt;",Bills!H7:H26,"&gt;="&amp;D3,Bills!H7:H26,"&lt;="&amp;D3+30),"0"))&amp;CHAR(10)&amp;"from your review date"</f>
        <v>RENEWALS IN 30 DAYS
Set date
from your review date</v>
      </c>
      <c r="E6" s="8"/>
      <c r="F6" s="8"/>
      <c r="G6" s="7" t="str">
        <f aca="false">"LIMITS AT / OVER CAP"&amp;CHAR(10)&amp;TEXT(COUNTIF(Bills!I7:I26,"Over cap")+COUNTIF(Bills!I7:I26,"At cap")+COUNTIF(Quotas!H7:H26,"Over cap")+COUNTIF(Quotas!H7:H26,"At cap"),"0")&amp;CHAR(10)&amp;"limit rows, not unique tools"</f>
        <v>LIMITS AT / OVER CAP
0
limit rows, not unique tools</v>
      </c>
      <c r="H6" s="7"/>
      <c r="I6" s="7"/>
      <c r="J6" s="8" t="str">
        <f aca="false">"MISSING ACCESS OWNERS"&amp;CHAR(10)&amp;TEXT(COUNTIFS(Inventory!A7:A26,"&lt;&gt;",Inventory!D7:D26,""),"0")&amp;CHAR(10)&amp;"inventory rows needing a name"</f>
        <v>MISSING ACCESS OWNERS
0
inventory rows needing a name</v>
      </c>
      <c r="K6" s="8"/>
      <c r="L6" s="8"/>
    </row>
    <row r="7" customFormat="false" ht="39.75" hidden="false" customHeight="true" outlineLevel="0" collapsed="false">
      <c r="A7" s="7"/>
      <c r="B7" s="7"/>
      <c r="C7" s="7"/>
      <c r="D7" s="8"/>
      <c r="E7" s="8"/>
      <c r="F7" s="8"/>
      <c r="G7" s="7"/>
      <c r="H7" s="7"/>
      <c r="I7" s="7"/>
      <c r="J7" s="8"/>
      <c r="K7" s="8"/>
      <c r="L7" s="8"/>
    </row>
    <row r="8" customFormat="false" ht="21.75" hidden="false" customHeight="true" outlineLevel="0" collapsed="false">
      <c r="A8" s="7"/>
      <c r="B8" s="7"/>
      <c r="C8" s="7"/>
      <c r="D8" s="8"/>
      <c r="E8" s="8"/>
      <c r="F8" s="8"/>
      <c r="G8" s="7"/>
      <c r="H8" s="7"/>
      <c r="I8" s="7"/>
      <c r="J8" s="8"/>
      <c r="K8" s="8"/>
      <c r="L8" s="8"/>
    </row>
    <row r="11" customFormat="false" ht="30" hidden="false" customHeight="true" outlineLevel="0" collapsed="false">
      <c r="A11" s="9" t="s">
        <v>6</v>
      </c>
      <c r="B11" s="9"/>
      <c r="C11" s="9"/>
      <c r="D11" s="9"/>
      <c r="E11" s="9" t="s">
        <v>7</v>
      </c>
      <c r="F11" s="9"/>
      <c r="G11" s="9" t="s">
        <v>8</v>
      </c>
      <c r="H11" s="9"/>
      <c r="I11" s="9"/>
      <c r="J11" s="9"/>
      <c r="K11" s="9"/>
      <c r="L11" s="9"/>
    </row>
    <row r="12" customFormat="false" ht="48" hidden="false" customHeight="true" outlineLevel="0" collapsed="false">
      <c r="A12" s="10" t="s">
        <v>9</v>
      </c>
      <c r="B12" s="10"/>
      <c r="C12" s="10"/>
      <c r="D12" s="10"/>
      <c r="E12" s="11" t="str">
        <f aca="false">IF(D3="","Set date",COUNTIFS(Bills!A7:A26,"&lt;&gt;",Bills!H7:H26,"&gt;0",Bills!H7:H26,"&lt;"&amp;D3))</f>
        <v>Set date</v>
      </c>
      <c r="F12" s="11"/>
      <c r="G12" s="12" t="s">
        <v>10</v>
      </c>
      <c r="H12" s="12"/>
      <c r="I12" s="12"/>
      <c r="J12" s="12"/>
      <c r="K12" s="12"/>
      <c r="L12" s="12"/>
    </row>
    <row r="13" customFormat="false" ht="48" hidden="false" customHeight="true" outlineLevel="0" collapsed="false">
      <c r="A13" s="10" t="s">
        <v>11</v>
      </c>
      <c r="B13" s="10"/>
      <c r="C13" s="10"/>
      <c r="D13" s="10"/>
      <c r="E13" s="11" t="n">
        <f aca="false">COUNTIF(Bills!I7:I26,"Needs amounts")+COUNTIF(Quotas!H7:H26,"Needs amounts")</f>
        <v>0</v>
      </c>
      <c r="F13" s="11"/>
      <c r="G13" s="12" t="s">
        <v>12</v>
      </c>
      <c r="H13" s="12"/>
      <c r="I13" s="12"/>
      <c r="J13" s="12"/>
      <c r="K13" s="12"/>
      <c r="L13" s="12"/>
    </row>
    <row r="14" customFormat="false" ht="48" hidden="false" customHeight="true" outlineLevel="0" collapsed="false">
      <c r="A14" s="10" t="s">
        <v>13</v>
      </c>
      <c r="B14" s="10"/>
      <c r="C14" s="10"/>
      <c r="D14" s="10"/>
      <c r="E14" s="11" t="n">
        <f aca="false">COUNTIF(Bills!I7:I26,"Check numbers")+COUNTIF(Quotas!H7:H26,"Check numbers")</f>
        <v>0</v>
      </c>
      <c r="F14" s="11"/>
      <c r="G14" s="12" t="s">
        <v>14</v>
      </c>
      <c r="H14" s="12"/>
      <c r="I14" s="12"/>
      <c r="J14" s="12"/>
      <c r="K14" s="12"/>
      <c r="L14" s="12"/>
    </row>
    <row r="15" customFormat="false" ht="48" hidden="false" customHeight="true" outlineLevel="0" collapsed="false">
      <c r="A15" s="10" t="s">
        <v>15</v>
      </c>
      <c r="B15" s="10"/>
      <c r="C15" s="10"/>
      <c r="D15" s="10"/>
      <c r="E15" s="11" t="n">
        <f aca="false">COUNTIFS(Bills!A7:A26,"&lt;&gt;",Bills!B7:B26,"")</f>
        <v>0</v>
      </c>
      <c r="F15" s="11"/>
      <c r="G15" s="12" t="s">
        <v>16</v>
      </c>
      <c r="H15" s="12"/>
      <c r="I15" s="12"/>
      <c r="J15" s="12"/>
      <c r="K15" s="12"/>
      <c r="L15" s="12"/>
    </row>
    <row r="16" customFormat="false" ht="48" hidden="false" customHeight="true" outlineLevel="0" collapsed="false">
      <c r="A16" s="10" t="s">
        <v>17</v>
      </c>
      <c r="B16" s="10"/>
      <c r="C16" s="10"/>
      <c r="D16" s="10"/>
      <c r="E16" s="11" t="n">
        <f aca="false">SUMPRODUCT(--(Quotas!A7:A26&lt;&gt;""),--(((Quotas!B7:B26="")+(Quotas!C7:C26="")+(Quotas!D7:D26=""))&gt;0))</f>
        <v>0</v>
      </c>
      <c r="F16" s="11"/>
      <c r="G16" s="12" t="s">
        <v>18</v>
      </c>
      <c r="H16" s="12"/>
      <c r="I16" s="12"/>
      <c r="J16" s="12"/>
      <c r="K16" s="12"/>
      <c r="L16" s="12"/>
    </row>
    <row r="17" customFormat="false" ht="48" hidden="false" customHeight="true" outlineLevel="0" collapsed="false">
      <c r="A17" s="10" t="s">
        <v>19</v>
      </c>
      <c r="B17" s="10"/>
      <c r="C17" s="10"/>
      <c r="D17" s="10"/>
      <c r="E17" s="11" t="n">
        <f aca="false">SUMPRODUCT(--(Quotas!A7:A26&lt;&gt;""),--(Quotas!C7:C26&gt;0),--(Quotas!D7:D26&gt;0),--(Quotas!D7:D26&lt;Quotas!C7:C26))</f>
        <v>0</v>
      </c>
      <c r="F17" s="11"/>
      <c r="G17" s="12" t="s">
        <v>20</v>
      </c>
      <c r="H17" s="12"/>
      <c r="I17" s="12"/>
      <c r="J17" s="12"/>
      <c r="K17" s="12"/>
      <c r="L17" s="12"/>
    </row>
    <row r="18" customFormat="false" ht="48" hidden="false" customHeight="true" outlineLevel="0" collapsed="false">
      <c r="A18" s="10" t="s">
        <v>21</v>
      </c>
      <c r="B18" s="10"/>
      <c r="C18" s="10"/>
      <c r="D18" s="10"/>
      <c r="E18" s="11" t="n">
        <f aca="false">COUNTIFS(Bills!A7:A26,"&lt;&gt;",Bills!J7:J26,"&lt;&gt;Hard stop")+COUNTIFS(Quotas!A7:A26,"&lt;&gt;",Quotas!I7:I26,"&lt;&gt;Hard stop")</f>
        <v>0</v>
      </c>
      <c r="F18" s="11"/>
      <c r="G18" s="12" t="s">
        <v>22</v>
      </c>
      <c r="H18" s="12"/>
      <c r="I18" s="12"/>
      <c r="J18" s="12"/>
      <c r="K18" s="12"/>
      <c r="L18" s="12"/>
    </row>
    <row r="20" customFormat="false" ht="36.75" hidden="false" customHeight="true" outlineLevel="0" collapsed="false">
      <c r="A20" s="13" t="s">
        <v>23</v>
      </c>
      <c r="B20" s="13"/>
      <c r="C20" s="13"/>
      <c r="D20" s="13"/>
      <c r="E20" s="13"/>
      <c r="F20" s="13"/>
      <c r="G20" s="13"/>
      <c r="H20" s="13"/>
      <c r="I20" s="13"/>
      <c r="J20" s="13"/>
      <c r="K20" s="13"/>
      <c r="L20" s="13"/>
    </row>
    <row r="22" customFormat="false" ht="25.5" hidden="false" customHeight="true" outlineLevel="0" collapsed="false">
      <c r="A22" s="14" t="s">
        <v>24</v>
      </c>
      <c r="B22" s="14"/>
      <c r="C22" s="14"/>
      <c r="D22" s="14"/>
      <c r="E22" s="14"/>
      <c r="F22" s="14"/>
      <c r="G22" s="14"/>
      <c r="H22" s="14"/>
      <c r="I22" s="14"/>
      <c r="J22" s="14"/>
      <c r="K22" s="14"/>
      <c r="L22" s="14"/>
    </row>
    <row r="23" customFormat="false" ht="25.5" hidden="false" customHeight="true" outlineLevel="0" collapsed="false">
      <c r="A23" s="14"/>
      <c r="B23" s="14"/>
      <c r="C23" s="14"/>
      <c r="D23" s="14"/>
      <c r="E23" s="14"/>
      <c r="F23" s="14"/>
      <c r="G23" s="14"/>
      <c r="H23" s="14"/>
      <c r="I23" s="14"/>
      <c r="J23" s="14"/>
      <c r="K23" s="14"/>
      <c r="L23" s="14"/>
    </row>
  </sheetData>
  <mergeCells count="39">
    <mergeCell ref="A1:L1"/>
    <mergeCell ref="A2:L2"/>
    <mergeCell ref="A3:C3"/>
    <mergeCell ref="D3:F3"/>
    <mergeCell ref="G3:I3"/>
    <mergeCell ref="J3:L3"/>
    <mergeCell ref="A4:C4"/>
    <mergeCell ref="D4:F4"/>
    <mergeCell ref="G4:L4"/>
    <mergeCell ref="A6:C8"/>
    <mergeCell ref="D6:F8"/>
    <mergeCell ref="G6:I8"/>
    <mergeCell ref="J6:L8"/>
    <mergeCell ref="A11:D11"/>
    <mergeCell ref="E11:F11"/>
    <mergeCell ref="G11:L11"/>
    <mergeCell ref="A12:D12"/>
    <mergeCell ref="E12:F12"/>
    <mergeCell ref="G12:L12"/>
    <mergeCell ref="A13:D13"/>
    <mergeCell ref="E13:F13"/>
    <mergeCell ref="G13:L13"/>
    <mergeCell ref="A14:D14"/>
    <mergeCell ref="E14:F14"/>
    <mergeCell ref="G14:L14"/>
    <mergeCell ref="A15:D15"/>
    <mergeCell ref="E15:F15"/>
    <mergeCell ref="G15:L15"/>
    <mergeCell ref="A16:D16"/>
    <mergeCell ref="E16:F16"/>
    <mergeCell ref="G16:L16"/>
    <mergeCell ref="A17:D17"/>
    <mergeCell ref="E17:F17"/>
    <mergeCell ref="G17:L17"/>
    <mergeCell ref="A18:D18"/>
    <mergeCell ref="E18:F18"/>
    <mergeCell ref="G18:L18"/>
    <mergeCell ref="A20:L20"/>
    <mergeCell ref="A22:L23"/>
  </mergeCells>
  <dataValidations count="1">
    <dataValidation allowBlank="true" error="Use the required type and range. Do not paste a secret." errorStyle="stop" errorTitle="Check this input" operator="between" prompt="Enter your review date. Renewal counts use this date, not an assumed date." promptTitle="Owner input" showDropDown="false" showErrorMessage="true" showInputMessage="true" sqref="D3" type="date">
      <formula1>1</formula1>
      <formula2>2958465</formula2>
    </dataValidation>
  </dataValidations>
  <printOptions headings="false" gridLines="false" gridLinesSet="true" horizontalCentered="false" verticalCentered="false"/>
  <pageMargins left="0.25" right="0.25" top="0.25" bottom="0.25" header="0.511811023622047" footer="0.511811023622047"/>
  <pageSetup paperSize="5"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1B0"/>
    <pageSetUpPr fitToPage="true"/>
  </sheetPr>
  <dimension ref="A1:F2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515625" defaultRowHeight="15" customHeight="false" zeroHeight="false" outlineLevelRow="0" outlineLevelCol="0"/>
  <cols>
    <col collapsed="false" customWidth="true" hidden="false" outlineLevel="0" max="1" min="1" style="0" width="24"/>
    <col collapsed="false" customWidth="true" hidden="false" outlineLevel="0" max="2" min="2" style="0" width="35"/>
    <col collapsed="false" customWidth="true" hidden="false" outlineLevel="0" max="3" min="3" style="0" width="27"/>
    <col collapsed="false" customWidth="true" hidden="false" outlineLevel="0" max="5" min="4" style="0" width="25"/>
    <col collapsed="false" customWidth="true" hidden="false" outlineLevel="0" max="6" min="6" style="0" width="36"/>
  </cols>
  <sheetData>
    <row r="1" customFormat="false" ht="43.5" hidden="false" customHeight="true" outlineLevel="0" collapsed="false">
      <c r="A1" s="15" t="s">
        <v>25</v>
      </c>
      <c r="B1" s="15"/>
      <c r="C1" s="15"/>
      <c r="D1" s="15"/>
      <c r="E1" s="15"/>
      <c r="F1" s="15"/>
    </row>
    <row r="2" customFormat="false" ht="39" hidden="false" customHeight="true" outlineLevel="0" collapsed="false">
      <c r="A2" s="6" t="s">
        <v>26</v>
      </c>
      <c r="B2" s="6"/>
      <c r="C2" s="6"/>
      <c r="D2" s="6"/>
      <c r="E2" s="6"/>
      <c r="F2" s="6"/>
    </row>
    <row r="4" customFormat="false" ht="28.5" hidden="false" customHeight="true" outlineLevel="0" collapsed="false">
      <c r="A4" s="16" t="s">
        <v>27</v>
      </c>
      <c r="B4" s="16"/>
      <c r="C4" s="16"/>
      <c r="D4" s="16"/>
      <c r="E4" s="16"/>
      <c r="F4" s="16"/>
    </row>
    <row r="6" customFormat="false" ht="37.5" hidden="false" customHeight="true" outlineLevel="0" collapsed="false">
      <c r="A6" s="9" t="s">
        <v>28</v>
      </c>
      <c r="B6" s="9" t="s">
        <v>29</v>
      </c>
      <c r="C6" s="9" t="s">
        <v>30</v>
      </c>
      <c r="D6" s="9" t="s">
        <v>31</v>
      </c>
      <c r="E6" s="9" t="s">
        <v>32</v>
      </c>
      <c r="F6" s="9" t="s">
        <v>33</v>
      </c>
    </row>
    <row r="7" customFormat="false" ht="42" hidden="false" customHeight="true" outlineLevel="0" collapsed="false">
      <c r="A7" s="17"/>
      <c r="B7" s="17"/>
      <c r="C7" s="17"/>
      <c r="D7" s="17"/>
      <c r="E7" s="17"/>
      <c r="F7" s="17"/>
    </row>
    <row r="8" customFormat="false" ht="42" hidden="false" customHeight="true" outlineLevel="0" collapsed="false">
      <c r="A8" s="17"/>
      <c r="B8" s="17"/>
      <c r="C8" s="17"/>
      <c r="D8" s="17"/>
      <c r="E8" s="17"/>
      <c r="F8" s="17"/>
    </row>
    <row r="9" customFormat="false" ht="42" hidden="false" customHeight="true" outlineLevel="0" collapsed="false">
      <c r="A9" s="17"/>
      <c r="B9" s="17"/>
      <c r="C9" s="17"/>
      <c r="D9" s="17"/>
      <c r="E9" s="17"/>
      <c r="F9" s="17"/>
    </row>
    <row r="10" customFormat="false" ht="42" hidden="false" customHeight="true" outlineLevel="0" collapsed="false">
      <c r="A10" s="17"/>
      <c r="B10" s="17"/>
      <c r="C10" s="17"/>
      <c r="D10" s="17"/>
      <c r="E10" s="17"/>
      <c r="F10" s="17"/>
    </row>
    <row r="11" customFormat="false" ht="42" hidden="false" customHeight="true" outlineLevel="0" collapsed="false">
      <c r="A11" s="17"/>
      <c r="B11" s="17"/>
      <c r="C11" s="17"/>
      <c r="D11" s="17"/>
      <c r="E11" s="17"/>
      <c r="F11" s="17"/>
    </row>
    <row r="12" customFormat="false" ht="42" hidden="false" customHeight="true" outlineLevel="0" collapsed="false">
      <c r="A12" s="17"/>
      <c r="B12" s="17"/>
      <c r="C12" s="17"/>
      <c r="D12" s="17"/>
      <c r="E12" s="17"/>
      <c r="F12" s="17"/>
    </row>
    <row r="13" customFormat="false" ht="42" hidden="false" customHeight="true" outlineLevel="0" collapsed="false">
      <c r="A13" s="17"/>
      <c r="B13" s="17"/>
      <c r="C13" s="17"/>
      <c r="D13" s="17"/>
      <c r="E13" s="17"/>
      <c r="F13" s="17"/>
    </row>
    <row r="14" customFormat="false" ht="42" hidden="false" customHeight="true" outlineLevel="0" collapsed="false">
      <c r="A14" s="17"/>
      <c r="B14" s="17"/>
      <c r="C14" s="17"/>
      <c r="D14" s="17"/>
      <c r="E14" s="17"/>
      <c r="F14" s="17"/>
    </row>
    <row r="15" customFormat="false" ht="42" hidden="false" customHeight="true" outlineLevel="0" collapsed="false">
      <c r="A15" s="17"/>
      <c r="B15" s="17"/>
      <c r="C15" s="17"/>
      <c r="D15" s="17"/>
      <c r="E15" s="17"/>
      <c r="F15" s="17"/>
    </row>
    <row r="16" customFormat="false" ht="42" hidden="false" customHeight="true" outlineLevel="0" collapsed="false">
      <c r="A16" s="17"/>
      <c r="B16" s="17"/>
      <c r="C16" s="17"/>
      <c r="D16" s="17"/>
      <c r="E16" s="17"/>
      <c r="F16" s="17"/>
    </row>
    <row r="17" customFormat="false" ht="42" hidden="false" customHeight="true" outlineLevel="0" collapsed="false">
      <c r="A17" s="17"/>
      <c r="B17" s="17"/>
      <c r="C17" s="17"/>
      <c r="D17" s="17"/>
      <c r="E17" s="17"/>
      <c r="F17" s="17"/>
    </row>
    <row r="18" customFormat="false" ht="42" hidden="false" customHeight="true" outlineLevel="0" collapsed="false">
      <c r="A18" s="17"/>
      <c r="B18" s="17"/>
      <c r="C18" s="17"/>
      <c r="D18" s="17"/>
      <c r="E18" s="17"/>
      <c r="F18" s="17"/>
    </row>
    <row r="19" customFormat="false" ht="42" hidden="false" customHeight="true" outlineLevel="0" collapsed="false">
      <c r="A19" s="17"/>
      <c r="B19" s="17"/>
      <c r="C19" s="17"/>
      <c r="D19" s="17"/>
      <c r="E19" s="17"/>
      <c r="F19" s="17"/>
    </row>
    <row r="20" customFormat="false" ht="42" hidden="false" customHeight="true" outlineLevel="0" collapsed="false">
      <c r="A20" s="17"/>
      <c r="B20" s="17"/>
      <c r="C20" s="17"/>
      <c r="D20" s="17"/>
      <c r="E20" s="17"/>
      <c r="F20" s="17"/>
    </row>
    <row r="21" customFormat="false" ht="42" hidden="false" customHeight="true" outlineLevel="0" collapsed="false">
      <c r="A21" s="17"/>
      <c r="B21" s="17"/>
      <c r="C21" s="17"/>
      <c r="D21" s="17"/>
      <c r="E21" s="17"/>
      <c r="F21" s="17"/>
    </row>
    <row r="22" customFormat="false" ht="42" hidden="false" customHeight="true" outlineLevel="0" collapsed="false">
      <c r="A22" s="17"/>
      <c r="B22" s="17"/>
      <c r="C22" s="17"/>
      <c r="D22" s="17"/>
      <c r="E22" s="17"/>
      <c r="F22" s="17"/>
    </row>
    <row r="23" customFormat="false" ht="42" hidden="false" customHeight="true" outlineLevel="0" collapsed="false">
      <c r="A23" s="17"/>
      <c r="B23" s="17"/>
      <c r="C23" s="17"/>
      <c r="D23" s="17"/>
      <c r="E23" s="17"/>
      <c r="F23" s="17"/>
    </row>
    <row r="24" customFormat="false" ht="42" hidden="false" customHeight="true" outlineLevel="0" collapsed="false">
      <c r="A24" s="17"/>
      <c r="B24" s="17"/>
      <c r="C24" s="17"/>
      <c r="D24" s="17"/>
      <c r="E24" s="17"/>
      <c r="F24" s="17"/>
    </row>
    <row r="25" customFormat="false" ht="42" hidden="false" customHeight="true" outlineLevel="0" collapsed="false">
      <c r="A25" s="17"/>
      <c r="B25" s="17"/>
      <c r="C25" s="17"/>
      <c r="D25" s="17"/>
      <c r="E25" s="17"/>
      <c r="F25" s="17"/>
    </row>
    <row r="26" customFormat="false" ht="42" hidden="false" customHeight="true" outlineLevel="0" collapsed="false">
      <c r="A26" s="17"/>
      <c r="B26" s="17"/>
      <c r="C26" s="17"/>
      <c r="D26" s="17"/>
      <c r="E26" s="17"/>
      <c r="F26" s="17"/>
    </row>
  </sheetData>
  <autoFilter ref="A6:F26"/>
  <mergeCells count="3">
    <mergeCell ref="A1:F1"/>
    <mergeCell ref="A2:F2"/>
    <mergeCell ref="A4:F4"/>
  </mergeCells>
  <printOptions headings="false" gridLines="false" gridLinesSet="true" horizontalCentered="true" verticalCentered="false"/>
  <pageMargins left="0.279861111111111" right="0.279861111111111" top="0.279861111111111" bottom="0.279861111111111" header="0.511811023622047" footer="0.511811023622047"/>
  <pageSetup paperSize="5"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1B0"/>
    <pageSetUpPr fitToPage="true"/>
  </sheetPr>
  <dimension ref="A1:J2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515625" defaultRowHeight="15" customHeight="false" zeroHeight="false" outlineLevelRow="0" outlineLevelCol="0"/>
  <cols>
    <col collapsed="false" customWidth="true" hidden="false" outlineLevel="0" max="1" min="1" style="0" width="24"/>
    <col collapsed="false" customWidth="true" hidden="false" outlineLevel="0" max="2" min="2" style="0" width="23"/>
    <col collapsed="false" customWidth="true" hidden="false" outlineLevel="0" max="3" min="3" style="0" width="12"/>
    <col collapsed="false" customWidth="true" hidden="false" outlineLevel="0" max="4" min="4" style="0" width="19"/>
    <col collapsed="false" customWidth="true" hidden="false" outlineLevel="0" max="5" min="5" style="0" width="16"/>
    <col collapsed="false" customWidth="true" hidden="false" outlineLevel="0" max="8" min="6" style="0" width="18"/>
    <col collapsed="false" customWidth="true" hidden="false" outlineLevel="0" max="10" min="9" style="0" width="23"/>
  </cols>
  <sheetData>
    <row r="1" customFormat="false" ht="43.5" hidden="false" customHeight="true" outlineLevel="0" collapsed="false">
      <c r="A1" s="15" t="s">
        <v>34</v>
      </c>
      <c r="B1" s="15"/>
      <c r="C1" s="15"/>
      <c r="D1" s="15"/>
      <c r="E1" s="15"/>
      <c r="F1" s="15"/>
      <c r="G1" s="15"/>
      <c r="H1" s="15"/>
      <c r="I1" s="15"/>
      <c r="J1" s="15"/>
    </row>
    <row r="2" customFormat="false" ht="39" hidden="false" customHeight="true" outlineLevel="0" collapsed="false">
      <c r="A2" s="6" t="s">
        <v>35</v>
      </c>
      <c r="B2" s="6"/>
      <c r="C2" s="6"/>
      <c r="D2" s="6"/>
      <c r="E2" s="6"/>
      <c r="F2" s="6"/>
      <c r="G2" s="6"/>
      <c r="H2" s="6"/>
      <c r="I2" s="6"/>
      <c r="J2" s="6"/>
    </row>
    <row r="4" customFormat="false" ht="28.5" hidden="false" customHeight="true" outlineLevel="0" collapsed="false">
      <c r="A4" s="16" t="s">
        <v>27</v>
      </c>
      <c r="B4" s="16"/>
      <c r="C4" s="16"/>
      <c r="D4" s="16"/>
      <c r="E4" s="16"/>
      <c r="F4" s="16"/>
      <c r="G4" s="16"/>
      <c r="H4" s="16"/>
      <c r="I4" s="16"/>
      <c r="J4" s="16"/>
    </row>
    <row r="6" customFormat="false" ht="37.5" hidden="false" customHeight="true" outlineLevel="0" collapsed="false">
      <c r="A6" s="9" t="s">
        <v>36</v>
      </c>
      <c r="B6" s="9" t="s">
        <v>37</v>
      </c>
      <c r="C6" s="9" t="s">
        <v>38</v>
      </c>
      <c r="D6" s="9" t="s">
        <v>39</v>
      </c>
      <c r="E6" s="9" t="s">
        <v>40</v>
      </c>
      <c r="F6" s="9" t="s">
        <v>41</v>
      </c>
      <c r="G6" s="9" t="s">
        <v>42</v>
      </c>
      <c r="H6" s="9" t="s">
        <v>43</v>
      </c>
      <c r="I6" s="9" t="s">
        <v>44</v>
      </c>
      <c r="J6" s="9" t="s">
        <v>45</v>
      </c>
    </row>
    <row r="7" customFormat="false" ht="42" hidden="false" customHeight="true" outlineLevel="0" collapsed="false">
      <c r="A7" s="17"/>
      <c r="B7" s="17"/>
      <c r="C7" s="17"/>
      <c r="D7" s="17"/>
      <c r="E7" s="18"/>
      <c r="F7" s="18"/>
      <c r="G7" s="19" t="str">
        <f aca="false">IF(A7="","",IF(OR(E7="",F7=""),"",IF(COUNT(E7,F7)&lt;&gt;2,"Check numbers",IF(MIN(E7,F7)&lt;0,"Check numbers",E7-F7))))</f>
        <v/>
      </c>
      <c r="H7" s="20"/>
      <c r="I7" s="6" t="str">
        <f aca="false">IF(A7="","",IF(OR(E7="",F7=""),"Needs amounts",IF(ISNUMBER(G7),IF(G7&lt;0,"Over cap",IF(G7=0,"At cap","Within cap")),"Check numbers")))</f>
        <v/>
      </c>
      <c r="J7" s="17"/>
    </row>
    <row r="8" customFormat="false" ht="42" hidden="false" customHeight="true" outlineLevel="0" collapsed="false">
      <c r="A8" s="17"/>
      <c r="B8" s="17"/>
      <c r="C8" s="17"/>
      <c r="D8" s="17"/>
      <c r="E8" s="18"/>
      <c r="F8" s="18"/>
      <c r="G8" s="19" t="str">
        <f aca="false">IF(A8="","",IF(OR(E8="",F8=""),"",IF(COUNT(E8,F8)&lt;&gt;2,"Check numbers",IF(MIN(E8,F8)&lt;0,"Check numbers",E8-F8))))</f>
        <v/>
      </c>
      <c r="H8" s="20"/>
      <c r="I8" s="6" t="str">
        <f aca="false">IF(A8="","",IF(OR(E8="",F8=""),"Needs amounts",IF(ISNUMBER(G8),IF(G8&lt;0,"Over cap",IF(G8=0,"At cap","Within cap")),"Check numbers")))</f>
        <v/>
      </c>
      <c r="J8" s="17"/>
    </row>
    <row r="9" customFormat="false" ht="42" hidden="false" customHeight="true" outlineLevel="0" collapsed="false">
      <c r="A9" s="17"/>
      <c r="B9" s="17"/>
      <c r="C9" s="17"/>
      <c r="D9" s="17"/>
      <c r="E9" s="18"/>
      <c r="F9" s="18"/>
      <c r="G9" s="19" t="str">
        <f aca="false">IF(A9="","",IF(OR(E9="",F9=""),"",IF(COUNT(E9,F9)&lt;&gt;2,"Check numbers",IF(MIN(E9,F9)&lt;0,"Check numbers",E9-F9))))</f>
        <v/>
      </c>
      <c r="H9" s="20"/>
      <c r="I9" s="6" t="str">
        <f aca="false">IF(A9="","",IF(OR(E9="",F9=""),"Needs amounts",IF(ISNUMBER(G9),IF(G9&lt;0,"Over cap",IF(G9=0,"At cap","Within cap")),"Check numbers")))</f>
        <v/>
      </c>
      <c r="J9" s="17"/>
    </row>
    <row r="10" customFormat="false" ht="42" hidden="false" customHeight="true" outlineLevel="0" collapsed="false">
      <c r="A10" s="17"/>
      <c r="B10" s="17"/>
      <c r="C10" s="17"/>
      <c r="D10" s="17"/>
      <c r="E10" s="18"/>
      <c r="F10" s="18"/>
      <c r="G10" s="19" t="str">
        <f aca="false">IF(A10="","",IF(OR(E10="",F10=""),"",IF(COUNT(E10,F10)&lt;&gt;2,"Check numbers",IF(MIN(E10,F10)&lt;0,"Check numbers",E10-F10))))</f>
        <v/>
      </c>
      <c r="H10" s="20"/>
      <c r="I10" s="6" t="str">
        <f aca="false">IF(A10="","",IF(OR(E10="",F10=""),"Needs amounts",IF(ISNUMBER(G10),IF(G10&lt;0,"Over cap",IF(G10=0,"At cap","Within cap")),"Check numbers")))</f>
        <v/>
      </c>
      <c r="J10" s="17"/>
    </row>
    <row r="11" customFormat="false" ht="42" hidden="false" customHeight="true" outlineLevel="0" collapsed="false">
      <c r="A11" s="17"/>
      <c r="B11" s="17"/>
      <c r="C11" s="17"/>
      <c r="D11" s="17"/>
      <c r="E11" s="18"/>
      <c r="F11" s="18"/>
      <c r="G11" s="19" t="str">
        <f aca="false">IF(A11="","",IF(OR(E11="",F11=""),"",IF(COUNT(E11,F11)&lt;&gt;2,"Check numbers",IF(MIN(E11,F11)&lt;0,"Check numbers",E11-F11))))</f>
        <v/>
      </c>
      <c r="H11" s="20"/>
      <c r="I11" s="6" t="str">
        <f aca="false">IF(A11="","",IF(OR(E11="",F11=""),"Needs amounts",IF(ISNUMBER(G11),IF(G11&lt;0,"Over cap",IF(G11=0,"At cap","Within cap")),"Check numbers")))</f>
        <v/>
      </c>
      <c r="J11" s="17"/>
    </row>
    <row r="12" customFormat="false" ht="42" hidden="false" customHeight="true" outlineLevel="0" collapsed="false">
      <c r="A12" s="17"/>
      <c r="B12" s="17"/>
      <c r="C12" s="17"/>
      <c r="D12" s="17"/>
      <c r="E12" s="18"/>
      <c r="F12" s="18"/>
      <c r="G12" s="19" t="str">
        <f aca="false">IF(A12="","",IF(OR(E12="",F12=""),"",IF(COUNT(E12,F12)&lt;&gt;2,"Check numbers",IF(MIN(E12,F12)&lt;0,"Check numbers",E12-F12))))</f>
        <v/>
      </c>
      <c r="H12" s="20"/>
      <c r="I12" s="6" t="str">
        <f aca="false">IF(A12="","",IF(OR(E12="",F12=""),"Needs amounts",IF(ISNUMBER(G12),IF(G12&lt;0,"Over cap",IF(G12=0,"At cap","Within cap")),"Check numbers")))</f>
        <v/>
      </c>
      <c r="J12" s="17"/>
    </row>
    <row r="13" customFormat="false" ht="42" hidden="false" customHeight="true" outlineLevel="0" collapsed="false">
      <c r="A13" s="17"/>
      <c r="B13" s="17"/>
      <c r="C13" s="17"/>
      <c r="D13" s="17"/>
      <c r="E13" s="18"/>
      <c r="F13" s="18"/>
      <c r="G13" s="19" t="str">
        <f aca="false">IF(A13="","",IF(OR(E13="",F13=""),"",IF(COUNT(E13,F13)&lt;&gt;2,"Check numbers",IF(MIN(E13,F13)&lt;0,"Check numbers",E13-F13))))</f>
        <v/>
      </c>
      <c r="H13" s="20"/>
      <c r="I13" s="6" t="str">
        <f aca="false">IF(A13="","",IF(OR(E13="",F13=""),"Needs amounts",IF(ISNUMBER(G13),IF(G13&lt;0,"Over cap",IF(G13=0,"At cap","Within cap")),"Check numbers")))</f>
        <v/>
      </c>
      <c r="J13" s="17"/>
    </row>
    <row r="14" customFormat="false" ht="42" hidden="false" customHeight="true" outlineLevel="0" collapsed="false">
      <c r="A14" s="17"/>
      <c r="B14" s="17"/>
      <c r="C14" s="17"/>
      <c r="D14" s="17"/>
      <c r="E14" s="18"/>
      <c r="F14" s="18"/>
      <c r="G14" s="19" t="str">
        <f aca="false">IF(A14="","",IF(OR(E14="",F14=""),"",IF(COUNT(E14,F14)&lt;&gt;2,"Check numbers",IF(MIN(E14,F14)&lt;0,"Check numbers",E14-F14))))</f>
        <v/>
      </c>
      <c r="H14" s="20"/>
      <c r="I14" s="6" t="str">
        <f aca="false">IF(A14="","",IF(OR(E14="",F14=""),"Needs amounts",IF(ISNUMBER(G14),IF(G14&lt;0,"Over cap",IF(G14=0,"At cap","Within cap")),"Check numbers")))</f>
        <v/>
      </c>
      <c r="J14" s="17"/>
    </row>
    <row r="15" customFormat="false" ht="42" hidden="false" customHeight="true" outlineLevel="0" collapsed="false">
      <c r="A15" s="17"/>
      <c r="B15" s="17"/>
      <c r="C15" s="17"/>
      <c r="D15" s="17"/>
      <c r="E15" s="18"/>
      <c r="F15" s="18"/>
      <c r="G15" s="19" t="str">
        <f aca="false">IF(A15="","",IF(OR(E15="",F15=""),"",IF(COUNT(E15,F15)&lt;&gt;2,"Check numbers",IF(MIN(E15,F15)&lt;0,"Check numbers",E15-F15))))</f>
        <v/>
      </c>
      <c r="H15" s="20"/>
      <c r="I15" s="6" t="str">
        <f aca="false">IF(A15="","",IF(OR(E15="",F15=""),"Needs amounts",IF(ISNUMBER(G15),IF(G15&lt;0,"Over cap",IF(G15=0,"At cap","Within cap")),"Check numbers")))</f>
        <v/>
      </c>
      <c r="J15" s="17"/>
    </row>
    <row r="16" customFormat="false" ht="42" hidden="false" customHeight="true" outlineLevel="0" collapsed="false">
      <c r="A16" s="17"/>
      <c r="B16" s="17"/>
      <c r="C16" s="17"/>
      <c r="D16" s="17"/>
      <c r="E16" s="18"/>
      <c r="F16" s="18"/>
      <c r="G16" s="19" t="str">
        <f aca="false">IF(A16="","",IF(OR(E16="",F16=""),"",IF(COUNT(E16,F16)&lt;&gt;2,"Check numbers",IF(MIN(E16,F16)&lt;0,"Check numbers",E16-F16))))</f>
        <v/>
      </c>
      <c r="H16" s="20"/>
      <c r="I16" s="6" t="str">
        <f aca="false">IF(A16="","",IF(OR(E16="",F16=""),"Needs amounts",IF(ISNUMBER(G16),IF(G16&lt;0,"Over cap",IF(G16=0,"At cap","Within cap")),"Check numbers")))</f>
        <v/>
      </c>
      <c r="J16" s="17"/>
    </row>
    <row r="17" customFormat="false" ht="42" hidden="false" customHeight="true" outlineLevel="0" collapsed="false">
      <c r="A17" s="17"/>
      <c r="B17" s="17"/>
      <c r="C17" s="17"/>
      <c r="D17" s="17"/>
      <c r="E17" s="18"/>
      <c r="F17" s="18"/>
      <c r="G17" s="19" t="str">
        <f aca="false">IF(A17="","",IF(OR(E17="",F17=""),"",IF(COUNT(E17,F17)&lt;&gt;2,"Check numbers",IF(MIN(E17,F17)&lt;0,"Check numbers",E17-F17))))</f>
        <v/>
      </c>
      <c r="H17" s="20"/>
      <c r="I17" s="6" t="str">
        <f aca="false">IF(A17="","",IF(OR(E17="",F17=""),"Needs amounts",IF(ISNUMBER(G17),IF(G17&lt;0,"Over cap",IF(G17=0,"At cap","Within cap")),"Check numbers")))</f>
        <v/>
      </c>
      <c r="J17" s="17"/>
    </row>
    <row r="18" customFormat="false" ht="42" hidden="false" customHeight="true" outlineLevel="0" collapsed="false">
      <c r="A18" s="17"/>
      <c r="B18" s="17"/>
      <c r="C18" s="17"/>
      <c r="D18" s="17"/>
      <c r="E18" s="18"/>
      <c r="F18" s="18"/>
      <c r="G18" s="19" t="str">
        <f aca="false">IF(A18="","",IF(OR(E18="",F18=""),"",IF(COUNT(E18,F18)&lt;&gt;2,"Check numbers",IF(MIN(E18,F18)&lt;0,"Check numbers",E18-F18))))</f>
        <v/>
      </c>
      <c r="H18" s="20"/>
      <c r="I18" s="6" t="str">
        <f aca="false">IF(A18="","",IF(OR(E18="",F18=""),"Needs amounts",IF(ISNUMBER(G18),IF(G18&lt;0,"Over cap",IF(G18=0,"At cap","Within cap")),"Check numbers")))</f>
        <v/>
      </c>
      <c r="J18" s="17"/>
    </row>
    <row r="19" customFormat="false" ht="42" hidden="false" customHeight="true" outlineLevel="0" collapsed="false">
      <c r="A19" s="17"/>
      <c r="B19" s="17"/>
      <c r="C19" s="17"/>
      <c r="D19" s="17"/>
      <c r="E19" s="18"/>
      <c r="F19" s="18"/>
      <c r="G19" s="19" t="str">
        <f aca="false">IF(A19="","",IF(OR(E19="",F19=""),"",IF(COUNT(E19,F19)&lt;&gt;2,"Check numbers",IF(MIN(E19,F19)&lt;0,"Check numbers",E19-F19))))</f>
        <v/>
      </c>
      <c r="H19" s="20"/>
      <c r="I19" s="6" t="str">
        <f aca="false">IF(A19="","",IF(OR(E19="",F19=""),"Needs amounts",IF(ISNUMBER(G19),IF(G19&lt;0,"Over cap",IF(G19=0,"At cap","Within cap")),"Check numbers")))</f>
        <v/>
      </c>
      <c r="J19" s="17"/>
    </row>
    <row r="20" customFormat="false" ht="42" hidden="false" customHeight="true" outlineLevel="0" collapsed="false">
      <c r="A20" s="17"/>
      <c r="B20" s="17"/>
      <c r="C20" s="17"/>
      <c r="D20" s="17"/>
      <c r="E20" s="18"/>
      <c r="F20" s="18"/>
      <c r="G20" s="19" t="str">
        <f aca="false">IF(A20="","",IF(OR(E20="",F20=""),"",IF(COUNT(E20,F20)&lt;&gt;2,"Check numbers",IF(MIN(E20,F20)&lt;0,"Check numbers",E20-F20))))</f>
        <v/>
      </c>
      <c r="H20" s="20"/>
      <c r="I20" s="6" t="str">
        <f aca="false">IF(A20="","",IF(OR(E20="",F20=""),"Needs amounts",IF(ISNUMBER(G20),IF(G20&lt;0,"Over cap",IF(G20=0,"At cap","Within cap")),"Check numbers")))</f>
        <v/>
      </c>
      <c r="J20" s="17"/>
    </row>
    <row r="21" customFormat="false" ht="42" hidden="false" customHeight="true" outlineLevel="0" collapsed="false">
      <c r="A21" s="17"/>
      <c r="B21" s="17"/>
      <c r="C21" s="17"/>
      <c r="D21" s="17"/>
      <c r="E21" s="18"/>
      <c r="F21" s="18"/>
      <c r="G21" s="19" t="str">
        <f aca="false">IF(A21="","",IF(OR(E21="",F21=""),"",IF(COUNT(E21,F21)&lt;&gt;2,"Check numbers",IF(MIN(E21,F21)&lt;0,"Check numbers",E21-F21))))</f>
        <v/>
      </c>
      <c r="H21" s="20"/>
      <c r="I21" s="6" t="str">
        <f aca="false">IF(A21="","",IF(OR(E21="",F21=""),"Needs amounts",IF(ISNUMBER(G21),IF(G21&lt;0,"Over cap",IF(G21=0,"At cap","Within cap")),"Check numbers")))</f>
        <v/>
      </c>
      <c r="J21" s="17"/>
    </row>
    <row r="22" customFormat="false" ht="42" hidden="false" customHeight="true" outlineLevel="0" collapsed="false">
      <c r="A22" s="17"/>
      <c r="B22" s="17"/>
      <c r="C22" s="17"/>
      <c r="D22" s="17"/>
      <c r="E22" s="18"/>
      <c r="F22" s="18"/>
      <c r="G22" s="19" t="str">
        <f aca="false">IF(A22="","",IF(OR(E22="",F22=""),"",IF(COUNT(E22,F22)&lt;&gt;2,"Check numbers",IF(MIN(E22,F22)&lt;0,"Check numbers",E22-F22))))</f>
        <v/>
      </c>
      <c r="H22" s="20"/>
      <c r="I22" s="6" t="str">
        <f aca="false">IF(A22="","",IF(OR(E22="",F22=""),"Needs amounts",IF(ISNUMBER(G22),IF(G22&lt;0,"Over cap",IF(G22=0,"At cap","Within cap")),"Check numbers")))</f>
        <v/>
      </c>
      <c r="J22" s="17"/>
    </row>
    <row r="23" customFormat="false" ht="42" hidden="false" customHeight="true" outlineLevel="0" collapsed="false">
      <c r="A23" s="17"/>
      <c r="B23" s="17"/>
      <c r="C23" s="17"/>
      <c r="D23" s="17"/>
      <c r="E23" s="18"/>
      <c r="F23" s="18"/>
      <c r="G23" s="19" t="str">
        <f aca="false">IF(A23="","",IF(OR(E23="",F23=""),"",IF(COUNT(E23,F23)&lt;&gt;2,"Check numbers",IF(MIN(E23,F23)&lt;0,"Check numbers",E23-F23))))</f>
        <v/>
      </c>
      <c r="H23" s="20"/>
      <c r="I23" s="6" t="str">
        <f aca="false">IF(A23="","",IF(OR(E23="",F23=""),"Needs amounts",IF(ISNUMBER(G23),IF(G23&lt;0,"Over cap",IF(G23=0,"At cap","Within cap")),"Check numbers")))</f>
        <v/>
      </c>
      <c r="J23" s="17"/>
    </row>
    <row r="24" customFormat="false" ht="42" hidden="false" customHeight="true" outlineLevel="0" collapsed="false">
      <c r="A24" s="17"/>
      <c r="B24" s="17"/>
      <c r="C24" s="17"/>
      <c r="D24" s="17"/>
      <c r="E24" s="18"/>
      <c r="F24" s="18"/>
      <c r="G24" s="19" t="str">
        <f aca="false">IF(A24="","",IF(OR(E24="",F24=""),"",IF(COUNT(E24,F24)&lt;&gt;2,"Check numbers",IF(MIN(E24,F24)&lt;0,"Check numbers",E24-F24))))</f>
        <v/>
      </c>
      <c r="H24" s="20"/>
      <c r="I24" s="6" t="str">
        <f aca="false">IF(A24="","",IF(OR(E24="",F24=""),"Needs amounts",IF(ISNUMBER(G24),IF(G24&lt;0,"Over cap",IF(G24=0,"At cap","Within cap")),"Check numbers")))</f>
        <v/>
      </c>
      <c r="J24" s="17"/>
    </row>
    <row r="25" customFormat="false" ht="42" hidden="false" customHeight="true" outlineLevel="0" collapsed="false">
      <c r="A25" s="17"/>
      <c r="B25" s="17"/>
      <c r="C25" s="17"/>
      <c r="D25" s="17"/>
      <c r="E25" s="18"/>
      <c r="F25" s="18"/>
      <c r="G25" s="19" t="str">
        <f aca="false">IF(A25="","",IF(OR(E25="",F25=""),"",IF(COUNT(E25,F25)&lt;&gt;2,"Check numbers",IF(MIN(E25,F25)&lt;0,"Check numbers",E25-F25))))</f>
        <v/>
      </c>
      <c r="H25" s="20"/>
      <c r="I25" s="6" t="str">
        <f aca="false">IF(A25="","",IF(OR(E25="",F25=""),"Needs amounts",IF(ISNUMBER(G25),IF(G25&lt;0,"Over cap",IF(G25=0,"At cap","Within cap")),"Check numbers")))</f>
        <v/>
      </c>
      <c r="J25" s="17"/>
    </row>
    <row r="26" customFormat="false" ht="42" hidden="false" customHeight="true" outlineLevel="0" collapsed="false">
      <c r="A26" s="17"/>
      <c r="B26" s="17"/>
      <c r="C26" s="17"/>
      <c r="D26" s="17"/>
      <c r="E26" s="18"/>
      <c r="F26" s="18"/>
      <c r="G26" s="19" t="str">
        <f aca="false">IF(A26="","",IF(OR(E26="",F26=""),"",IF(COUNT(E26,F26)&lt;&gt;2,"Check numbers",IF(MIN(E26,F26)&lt;0,"Check numbers",E26-F26))))</f>
        <v/>
      </c>
      <c r="H26" s="20"/>
      <c r="I26" s="6" t="str">
        <f aca="false">IF(A26="","",IF(OR(E26="",F26=""),"Needs amounts",IF(ISNUMBER(G26),IF(G26&lt;0,"Over cap",IF(G26=0,"At cap","Within cap")),"Check numbers")))</f>
        <v/>
      </c>
      <c r="J26" s="17"/>
    </row>
  </sheetData>
  <autoFilter ref="A6:J26"/>
  <mergeCells count="3">
    <mergeCell ref="A1:J1"/>
    <mergeCell ref="A2:J2"/>
    <mergeCell ref="A4:J4"/>
  </mergeCells>
  <conditionalFormatting sqref="I7:I26">
    <cfRule type="expression" priority="2" aboveAverage="0" equalAverage="0" bottom="0" percent="0" rank="0" text="" dxfId="4">
      <formula>OR(I7="Over cap",I7="Check numbers")</formula>
    </cfRule>
    <cfRule type="expression" priority="3" aboveAverage="0" equalAverage="0" bottom="0" percent="0" rank="0" text="" dxfId="5">
      <formula>OR(I7="At cap",I7="Needs amounts")</formula>
    </cfRule>
    <cfRule type="expression" priority="4" aboveAverage="0" equalAverage="0" bottom="0" percent="0" rank="0" text="" dxfId="6">
      <formula>I7="Within cap"</formula>
    </cfRule>
  </conditionalFormatting>
  <dataValidations count="3">
    <dataValidation allowBlank="true" error="Use the required type and range. Do not paste a secret." errorStyle="stop" errorTitle="Check this input" operator="between" prompt="Non-negative amount in the currency and period on this row." promptTitle="Owner input" showDropDown="false" showErrorMessage="true" showInputMessage="true" sqref="E7:F26" type="decimal">
      <formula1>0</formula1>
      <formula2>1000000000000</formula2>
    </dataValidation>
    <dataValidation allowBlank="true" error="Use the required type and range. Do not paste a secret." errorStyle="stop" errorTitle="Check this input" operator="between" prompt="The service renewal date, not a key expiry date." promptTitle="Owner input" showDropDown="false" showErrorMessage="true" showInputMessage="true" sqref="H7:H26" type="date">
      <formula1>1</formula1>
      <formula2>2958465</formula2>
    </dataValidation>
    <dataValidation allowBlank="true" error="Use the required type and range. Do not paste a secret." errorStyle="stop" errorTitle="Check this input" operator="between" prompt="A workbook cap does not stop a provider. Read the tool setting before choosing Hard stop." promptTitle="Owner input" showDropDown="false" showErrorMessage="true" showInputMessage="true" sqref="J7:J26" type="list">
      <formula1>"Not checked,Alert only,Hard stop"</formula1>
      <formula2>0</formula2>
    </dataValidation>
  </dataValidations>
  <printOptions headings="false" gridLines="false" gridLinesSet="true" horizontalCentered="true" verticalCentered="false"/>
  <pageMargins left="0.279861111111111" right="0.279861111111111" top="0.279861111111111" bottom="0.279861111111111" header="0.511811023622047" footer="0.511811023622047"/>
  <pageSetup paperSize="5"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1B0"/>
    <pageSetUpPr fitToPage="true"/>
  </sheetPr>
  <dimension ref="A1:I2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515625" defaultRowHeight="15" customHeight="false" zeroHeight="false" outlineLevelRow="0" outlineLevelCol="0"/>
  <cols>
    <col collapsed="false" customWidth="true" hidden="false" outlineLevel="0" max="1" min="1" style="0" width="27"/>
    <col collapsed="false" customWidth="true" hidden="false" outlineLevel="0" max="2" min="2" style="0" width="24"/>
    <col collapsed="false" customWidth="true" hidden="false" outlineLevel="0" max="4" min="3" style="0" width="19"/>
    <col collapsed="false" customWidth="true" hidden="false" outlineLevel="0" max="6" min="5" style="0" width="18"/>
    <col collapsed="false" customWidth="true" hidden="false" outlineLevel="0" max="7" min="7" style="0" width="19"/>
    <col collapsed="false" customWidth="true" hidden="false" outlineLevel="0" max="8" min="8" style="0" width="24"/>
    <col collapsed="false" customWidth="true" hidden="false" outlineLevel="0" max="9" min="9" style="0" width="25"/>
  </cols>
  <sheetData>
    <row r="1" customFormat="false" ht="43.5" hidden="false" customHeight="true" outlineLevel="0" collapsed="false">
      <c r="A1" s="15" t="s">
        <v>46</v>
      </c>
      <c r="B1" s="15"/>
      <c r="C1" s="15"/>
      <c r="D1" s="15"/>
      <c r="E1" s="15"/>
      <c r="F1" s="15"/>
      <c r="G1" s="15"/>
      <c r="H1" s="15"/>
      <c r="I1" s="15"/>
    </row>
    <row r="2" customFormat="false" ht="39" hidden="false" customHeight="true" outlineLevel="0" collapsed="false">
      <c r="A2" s="6" t="s">
        <v>47</v>
      </c>
      <c r="B2" s="6"/>
      <c r="C2" s="6"/>
      <c r="D2" s="6"/>
      <c r="E2" s="6"/>
      <c r="F2" s="6"/>
      <c r="G2" s="6"/>
      <c r="H2" s="6"/>
      <c r="I2" s="6"/>
    </row>
    <row r="4" customFormat="false" ht="28.5" hidden="false" customHeight="true" outlineLevel="0" collapsed="false">
      <c r="A4" s="16" t="s">
        <v>27</v>
      </c>
      <c r="B4" s="16"/>
      <c r="C4" s="16"/>
      <c r="D4" s="16"/>
      <c r="E4" s="16"/>
      <c r="F4" s="16"/>
      <c r="G4" s="16"/>
      <c r="H4" s="16"/>
      <c r="I4" s="16"/>
    </row>
    <row r="6" customFormat="false" ht="37.5" hidden="false" customHeight="true" outlineLevel="0" collapsed="false">
      <c r="A6" s="9" t="s">
        <v>36</v>
      </c>
      <c r="B6" s="9" t="s">
        <v>48</v>
      </c>
      <c r="C6" s="9" t="s">
        <v>49</v>
      </c>
      <c r="D6" s="9" t="s">
        <v>50</v>
      </c>
      <c r="E6" s="9" t="s">
        <v>51</v>
      </c>
      <c r="F6" s="9" t="s">
        <v>52</v>
      </c>
      <c r="G6" s="9" t="s">
        <v>42</v>
      </c>
      <c r="H6" s="9" t="s">
        <v>44</v>
      </c>
      <c r="I6" s="9" t="s">
        <v>45</v>
      </c>
    </row>
    <row r="7" customFormat="false" ht="42" hidden="false" customHeight="true" outlineLevel="0" collapsed="false">
      <c r="A7" s="17"/>
      <c r="B7" s="17"/>
      <c r="C7" s="20"/>
      <c r="D7" s="20"/>
      <c r="E7" s="21"/>
      <c r="F7" s="21"/>
      <c r="G7" s="22" t="str">
        <f aca="false">IF(A7="","",IF(OR(E7="",F7=""),"",IF(COUNT(E7,F7)&lt;&gt;2,"Check numbers",IF(MIN(E7,F7)&lt;0,"Check numbers",E7-F7))))</f>
        <v/>
      </c>
      <c r="H7" s="6" t="str">
        <f aca="false">IF(A7="","",IF(OR(E7="",F7=""),"Needs amounts",IF(ISNUMBER(G7),IF(G7&lt;0,"Over cap",IF(G7=0,"At cap","Within cap")),"Check numbers")))</f>
        <v/>
      </c>
      <c r="I7" s="17"/>
    </row>
    <row r="8" customFormat="false" ht="42" hidden="false" customHeight="true" outlineLevel="0" collapsed="false">
      <c r="A8" s="17"/>
      <c r="B8" s="17"/>
      <c r="C8" s="20"/>
      <c r="D8" s="20"/>
      <c r="E8" s="21"/>
      <c r="F8" s="21"/>
      <c r="G8" s="22" t="str">
        <f aca="false">IF(A8="","",IF(OR(E8="",F8=""),"",IF(COUNT(E8,F8)&lt;&gt;2,"Check numbers",IF(MIN(E8,F8)&lt;0,"Check numbers",E8-F8))))</f>
        <v/>
      </c>
      <c r="H8" s="6" t="str">
        <f aca="false">IF(A8="","",IF(OR(E8="",F8=""),"Needs amounts",IF(ISNUMBER(G8),IF(G8&lt;0,"Over cap",IF(G8=0,"At cap","Within cap")),"Check numbers")))</f>
        <v/>
      </c>
      <c r="I8" s="17"/>
    </row>
    <row r="9" customFormat="false" ht="42" hidden="false" customHeight="true" outlineLevel="0" collapsed="false">
      <c r="A9" s="17"/>
      <c r="B9" s="17"/>
      <c r="C9" s="20"/>
      <c r="D9" s="20"/>
      <c r="E9" s="21"/>
      <c r="F9" s="21"/>
      <c r="G9" s="22" t="str">
        <f aca="false">IF(A9="","",IF(OR(E9="",F9=""),"",IF(COUNT(E9,F9)&lt;&gt;2,"Check numbers",IF(MIN(E9,F9)&lt;0,"Check numbers",E9-F9))))</f>
        <v/>
      </c>
      <c r="H9" s="6" t="str">
        <f aca="false">IF(A9="","",IF(OR(E9="",F9=""),"Needs amounts",IF(ISNUMBER(G9),IF(G9&lt;0,"Over cap",IF(G9=0,"At cap","Within cap")),"Check numbers")))</f>
        <v/>
      </c>
      <c r="I9" s="17"/>
    </row>
    <row r="10" customFormat="false" ht="42" hidden="false" customHeight="true" outlineLevel="0" collapsed="false">
      <c r="A10" s="17"/>
      <c r="B10" s="17"/>
      <c r="C10" s="20"/>
      <c r="D10" s="20"/>
      <c r="E10" s="21"/>
      <c r="F10" s="21"/>
      <c r="G10" s="22" t="str">
        <f aca="false">IF(A10="","",IF(OR(E10="",F10=""),"",IF(COUNT(E10,F10)&lt;&gt;2,"Check numbers",IF(MIN(E10,F10)&lt;0,"Check numbers",E10-F10))))</f>
        <v/>
      </c>
      <c r="H10" s="6" t="str">
        <f aca="false">IF(A10="","",IF(OR(E10="",F10=""),"Needs amounts",IF(ISNUMBER(G10),IF(G10&lt;0,"Over cap",IF(G10=0,"At cap","Within cap")),"Check numbers")))</f>
        <v/>
      </c>
      <c r="I10" s="17"/>
    </row>
    <row r="11" customFormat="false" ht="42" hidden="false" customHeight="true" outlineLevel="0" collapsed="false">
      <c r="A11" s="17"/>
      <c r="B11" s="17"/>
      <c r="C11" s="20"/>
      <c r="D11" s="20"/>
      <c r="E11" s="21"/>
      <c r="F11" s="21"/>
      <c r="G11" s="22" t="str">
        <f aca="false">IF(A11="","",IF(OR(E11="",F11=""),"",IF(COUNT(E11,F11)&lt;&gt;2,"Check numbers",IF(MIN(E11,F11)&lt;0,"Check numbers",E11-F11))))</f>
        <v/>
      </c>
      <c r="H11" s="6" t="str">
        <f aca="false">IF(A11="","",IF(OR(E11="",F11=""),"Needs amounts",IF(ISNUMBER(G11),IF(G11&lt;0,"Over cap",IF(G11=0,"At cap","Within cap")),"Check numbers")))</f>
        <v/>
      </c>
      <c r="I11" s="17"/>
    </row>
    <row r="12" customFormat="false" ht="42" hidden="false" customHeight="true" outlineLevel="0" collapsed="false">
      <c r="A12" s="17"/>
      <c r="B12" s="17"/>
      <c r="C12" s="20"/>
      <c r="D12" s="20"/>
      <c r="E12" s="21"/>
      <c r="F12" s="21"/>
      <c r="G12" s="22" t="str">
        <f aca="false">IF(A12="","",IF(OR(E12="",F12=""),"",IF(COUNT(E12,F12)&lt;&gt;2,"Check numbers",IF(MIN(E12,F12)&lt;0,"Check numbers",E12-F12))))</f>
        <v/>
      </c>
      <c r="H12" s="6" t="str">
        <f aca="false">IF(A12="","",IF(OR(E12="",F12=""),"Needs amounts",IF(ISNUMBER(G12),IF(G12&lt;0,"Over cap",IF(G12=0,"At cap","Within cap")),"Check numbers")))</f>
        <v/>
      </c>
      <c r="I12" s="17"/>
    </row>
    <row r="13" customFormat="false" ht="42" hidden="false" customHeight="true" outlineLevel="0" collapsed="false">
      <c r="A13" s="17"/>
      <c r="B13" s="17"/>
      <c r="C13" s="20"/>
      <c r="D13" s="20"/>
      <c r="E13" s="21"/>
      <c r="F13" s="21"/>
      <c r="G13" s="22" t="str">
        <f aca="false">IF(A13="","",IF(OR(E13="",F13=""),"",IF(COUNT(E13,F13)&lt;&gt;2,"Check numbers",IF(MIN(E13,F13)&lt;0,"Check numbers",E13-F13))))</f>
        <v/>
      </c>
      <c r="H13" s="6" t="str">
        <f aca="false">IF(A13="","",IF(OR(E13="",F13=""),"Needs amounts",IF(ISNUMBER(G13),IF(G13&lt;0,"Over cap",IF(G13=0,"At cap","Within cap")),"Check numbers")))</f>
        <v/>
      </c>
      <c r="I13" s="17"/>
    </row>
    <row r="14" customFormat="false" ht="42" hidden="false" customHeight="true" outlineLevel="0" collapsed="false">
      <c r="A14" s="17"/>
      <c r="B14" s="17"/>
      <c r="C14" s="20"/>
      <c r="D14" s="20"/>
      <c r="E14" s="21"/>
      <c r="F14" s="21"/>
      <c r="G14" s="22" t="str">
        <f aca="false">IF(A14="","",IF(OR(E14="",F14=""),"",IF(COUNT(E14,F14)&lt;&gt;2,"Check numbers",IF(MIN(E14,F14)&lt;0,"Check numbers",E14-F14))))</f>
        <v/>
      </c>
      <c r="H14" s="6" t="str">
        <f aca="false">IF(A14="","",IF(OR(E14="",F14=""),"Needs amounts",IF(ISNUMBER(G14),IF(G14&lt;0,"Over cap",IF(G14=0,"At cap","Within cap")),"Check numbers")))</f>
        <v/>
      </c>
      <c r="I14" s="17"/>
    </row>
    <row r="15" customFormat="false" ht="42" hidden="false" customHeight="true" outlineLevel="0" collapsed="false">
      <c r="A15" s="17"/>
      <c r="B15" s="17"/>
      <c r="C15" s="20"/>
      <c r="D15" s="20"/>
      <c r="E15" s="21"/>
      <c r="F15" s="21"/>
      <c r="G15" s="22" t="str">
        <f aca="false">IF(A15="","",IF(OR(E15="",F15=""),"",IF(COUNT(E15,F15)&lt;&gt;2,"Check numbers",IF(MIN(E15,F15)&lt;0,"Check numbers",E15-F15))))</f>
        <v/>
      </c>
      <c r="H15" s="6" t="str">
        <f aca="false">IF(A15="","",IF(OR(E15="",F15=""),"Needs amounts",IF(ISNUMBER(G15),IF(G15&lt;0,"Over cap",IF(G15=0,"At cap","Within cap")),"Check numbers")))</f>
        <v/>
      </c>
      <c r="I15" s="17"/>
    </row>
    <row r="16" customFormat="false" ht="42" hidden="false" customHeight="true" outlineLevel="0" collapsed="false">
      <c r="A16" s="17"/>
      <c r="B16" s="17"/>
      <c r="C16" s="20"/>
      <c r="D16" s="20"/>
      <c r="E16" s="21"/>
      <c r="F16" s="21"/>
      <c r="G16" s="22" t="str">
        <f aca="false">IF(A16="","",IF(OR(E16="",F16=""),"",IF(COUNT(E16,F16)&lt;&gt;2,"Check numbers",IF(MIN(E16,F16)&lt;0,"Check numbers",E16-F16))))</f>
        <v/>
      </c>
      <c r="H16" s="6" t="str">
        <f aca="false">IF(A16="","",IF(OR(E16="",F16=""),"Needs amounts",IF(ISNUMBER(G16),IF(G16&lt;0,"Over cap",IF(G16=0,"At cap","Within cap")),"Check numbers")))</f>
        <v/>
      </c>
      <c r="I16" s="17"/>
    </row>
    <row r="17" customFormat="false" ht="42" hidden="false" customHeight="true" outlineLevel="0" collapsed="false">
      <c r="A17" s="17"/>
      <c r="B17" s="17"/>
      <c r="C17" s="20"/>
      <c r="D17" s="20"/>
      <c r="E17" s="21"/>
      <c r="F17" s="21"/>
      <c r="G17" s="22" t="str">
        <f aca="false">IF(A17="","",IF(OR(E17="",F17=""),"",IF(COUNT(E17,F17)&lt;&gt;2,"Check numbers",IF(MIN(E17,F17)&lt;0,"Check numbers",E17-F17))))</f>
        <v/>
      </c>
      <c r="H17" s="6" t="str">
        <f aca="false">IF(A17="","",IF(OR(E17="",F17=""),"Needs amounts",IF(ISNUMBER(G17),IF(G17&lt;0,"Over cap",IF(G17=0,"At cap","Within cap")),"Check numbers")))</f>
        <v/>
      </c>
      <c r="I17" s="17"/>
    </row>
    <row r="18" customFormat="false" ht="42" hidden="false" customHeight="true" outlineLevel="0" collapsed="false">
      <c r="A18" s="17"/>
      <c r="B18" s="17"/>
      <c r="C18" s="20"/>
      <c r="D18" s="20"/>
      <c r="E18" s="21"/>
      <c r="F18" s="21"/>
      <c r="G18" s="22" t="str">
        <f aca="false">IF(A18="","",IF(OR(E18="",F18=""),"",IF(COUNT(E18,F18)&lt;&gt;2,"Check numbers",IF(MIN(E18,F18)&lt;0,"Check numbers",E18-F18))))</f>
        <v/>
      </c>
      <c r="H18" s="6" t="str">
        <f aca="false">IF(A18="","",IF(OR(E18="",F18=""),"Needs amounts",IF(ISNUMBER(G18),IF(G18&lt;0,"Over cap",IF(G18=0,"At cap","Within cap")),"Check numbers")))</f>
        <v/>
      </c>
      <c r="I18" s="17"/>
    </row>
    <row r="19" customFormat="false" ht="42" hidden="false" customHeight="true" outlineLevel="0" collapsed="false">
      <c r="A19" s="17"/>
      <c r="B19" s="17"/>
      <c r="C19" s="20"/>
      <c r="D19" s="20"/>
      <c r="E19" s="21"/>
      <c r="F19" s="21"/>
      <c r="G19" s="22" t="str">
        <f aca="false">IF(A19="","",IF(OR(E19="",F19=""),"",IF(COUNT(E19,F19)&lt;&gt;2,"Check numbers",IF(MIN(E19,F19)&lt;0,"Check numbers",E19-F19))))</f>
        <v/>
      </c>
      <c r="H19" s="6" t="str">
        <f aca="false">IF(A19="","",IF(OR(E19="",F19=""),"Needs amounts",IF(ISNUMBER(G19),IF(G19&lt;0,"Over cap",IF(G19=0,"At cap","Within cap")),"Check numbers")))</f>
        <v/>
      </c>
      <c r="I19" s="17"/>
    </row>
    <row r="20" customFormat="false" ht="42" hidden="false" customHeight="true" outlineLevel="0" collapsed="false">
      <c r="A20" s="17"/>
      <c r="B20" s="17"/>
      <c r="C20" s="20"/>
      <c r="D20" s="20"/>
      <c r="E20" s="21"/>
      <c r="F20" s="21"/>
      <c r="G20" s="22" t="str">
        <f aca="false">IF(A20="","",IF(OR(E20="",F20=""),"",IF(COUNT(E20,F20)&lt;&gt;2,"Check numbers",IF(MIN(E20,F20)&lt;0,"Check numbers",E20-F20))))</f>
        <v/>
      </c>
      <c r="H20" s="6" t="str">
        <f aca="false">IF(A20="","",IF(OR(E20="",F20=""),"Needs amounts",IF(ISNUMBER(G20),IF(G20&lt;0,"Over cap",IF(G20=0,"At cap","Within cap")),"Check numbers")))</f>
        <v/>
      </c>
      <c r="I20" s="17"/>
    </row>
    <row r="21" customFormat="false" ht="42" hidden="false" customHeight="true" outlineLevel="0" collapsed="false">
      <c r="A21" s="17"/>
      <c r="B21" s="17"/>
      <c r="C21" s="20"/>
      <c r="D21" s="20"/>
      <c r="E21" s="21"/>
      <c r="F21" s="21"/>
      <c r="G21" s="22" t="str">
        <f aca="false">IF(A21="","",IF(OR(E21="",F21=""),"",IF(COUNT(E21,F21)&lt;&gt;2,"Check numbers",IF(MIN(E21,F21)&lt;0,"Check numbers",E21-F21))))</f>
        <v/>
      </c>
      <c r="H21" s="6" t="str">
        <f aca="false">IF(A21="","",IF(OR(E21="",F21=""),"Needs amounts",IF(ISNUMBER(G21),IF(G21&lt;0,"Over cap",IF(G21=0,"At cap","Within cap")),"Check numbers")))</f>
        <v/>
      </c>
      <c r="I21" s="17"/>
    </row>
    <row r="22" customFormat="false" ht="42" hidden="false" customHeight="true" outlineLevel="0" collapsed="false">
      <c r="A22" s="17"/>
      <c r="B22" s="17"/>
      <c r="C22" s="20"/>
      <c r="D22" s="20"/>
      <c r="E22" s="21"/>
      <c r="F22" s="21"/>
      <c r="G22" s="22" t="str">
        <f aca="false">IF(A22="","",IF(OR(E22="",F22=""),"",IF(COUNT(E22,F22)&lt;&gt;2,"Check numbers",IF(MIN(E22,F22)&lt;0,"Check numbers",E22-F22))))</f>
        <v/>
      </c>
      <c r="H22" s="6" t="str">
        <f aca="false">IF(A22="","",IF(OR(E22="",F22=""),"Needs amounts",IF(ISNUMBER(G22),IF(G22&lt;0,"Over cap",IF(G22=0,"At cap","Within cap")),"Check numbers")))</f>
        <v/>
      </c>
      <c r="I22" s="17"/>
    </row>
    <row r="23" customFormat="false" ht="42" hidden="false" customHeight="true" outlineLevel="0" collapsed="false">
      <c r="A23" s="17"/>
      <c r="B23" s="17"/>
      <c r="C23" s="20"/>
      <c r="D23" s="20"/>
      <c r="E23" s="21"/>
      <c r="F23" s="21"/>
      <c r="G23" s="22" t="str">
        <f aca="false">IF(A23="","",IF(OR(E23="",F23=""),"",IF(COUNT(E23,F23)&lt;&gt;2,"Check numbers",IF(MIN(E23,F23)&lt;0,"Check numbers",E23-F23))))</f>
        <v/>
      </c>
      <c r="H23" s="6" t="str">
        <f aca="false">IF(A23="","",IF(OR(E23="",F23=""),"Needs amounts",IF(ISNUMBER(G23),IF(G23&lt;0,"Over cap",IF(G23=0,"At cap","Within cap")),"Check numbers")))</f>
        <v/>
      </c>
      <c r="I23" s="17"/>
    </row>
    <row r="24" customFormat="false" ht="42" hidden="false" customHeight="true" outlineLevel="0" collapsed="false">
      <c r="A24" s="17"/>
      <c r="B24" s="17"/>
      <c r="C24" s="20"/>
      <c r="D24" s="20"/>
      <c r="E24" s="21"/>
      <c r="F24" s="21"/>
      <c r="G24" s="22" t="str">
        <f aca="false">IF(A24="","",IF(OR(E24="",F24=""),"",IF(COUNT(E24,F24)&lt;&gt;2,"Check numbers",IF(MIN(E24,F24)&lt;0,"Check numbers",E24-F24))))</f>
        <v/>
      </c>
      <c r="H24" s="6" t="str">
        <f aca="false">IF(A24="","",IF(OR(E24="",F24=""),"Needs amounts",IF(ISNUMBER(G24),IF(G24&lt;0,"Over cap",IF(G24=0,"At cap","Within cap")),"Check numbers")))</f>
        <v/>
      </c>
      <c r="I24" s="17"/>
    </row>
    <row r="25" customFormat="false" ht="42" hidden="false" customHeight="true" outlineLevel="0" collapsed="false">
      <c r="A25" s="17"/>
      <c r="B25" s="17"/>
      <c r="C25" s="20"/>
      <c r="D25" s="20"/>
      <c r="E25" s="21"/>
      <c r="F25" s="21"/>
      <c r="G25" s="22" t="str">
        <f aca="false">IF(A25="","",IF(OR(E25="",F25=""),"",IF(COUNT(E25,F25)&lt;&gt;2,"Check numbers",IF(MIN(E25,F25)&lt;0,"Check numbers",E25-F25))))</f>
        <v/>
      </c>
      <c r="H25" s="6" t="str">
        <f aca="false">IF(A25="","",IF(OR(E25="",F25=""),"Needs amounts",IF(ISNUMBER(G25),IF(G25&lt;0,"Over cap",IF(G25=0,"At cap","Within cap")),"Check numbers")))</f>
        <v/>
      </c>
      <c r="I25" s="17"/>
    </row>
    <row r="26" customFormat="false" ht="42" hidden="false" customHeight="true" outlineLevel="0" collapsed="false">
      <c r="A26" s="17"/>
      <c r="B26" s="17"/>
      <c r="C26" s="20"/>
      <c r="D26" s="20"/>
      <c r="E26" s="21"/>
      <c r="F26" s="21"/>
      <c r="G26" s="22" t="str">
        <f aca="false">IF(A26="","",IF(OR(E26="",F26=""),"",IF(COUNT(E26,F26)&lt;&gt;2,"Check numbers",IF(MIN(E26,F26)&lt;0,"Check numbers",E26-F26))))</f>
        <v/>
      </c>
      <c r="H26" s="6" t="str">
        <f aca="false">IF(A26="","",IF(OR(E26="",F26=""),"Needs amounts",IF(ISNUMBER(G26),IF(G26&lt;0,"Over cap",IF(G26=0,"At cap","Within cap")),"Check numbers")))</f>
        <v/>
      </c>
      <c r="I26" s="17"/>
    </row>
  </sheetData>
  <autoFilter ref="A6:I26"/>
  <mergeCells count="3">
    <mergeCell ref="A1:I1"/>
    <mergeCell ref="A2:I2"/>
    <mergeCell ref="A4:I4"/>
  </mergeCells>
  <conditionalFormatting sqref="H7:H26">
    <cfRule type="expression" priority="2" aboveAverage="0" equalAverage="0" bottom="0" percent="0" rank="0" text="" dxfId="4">
      <formula>OR(H7="Over cap",H7="Check numbers")</formula>
    </cfRule>
    <cfRule type="expression" priority="3" aboveAverage="0" equalAverage="0" bottom="0" percent="0" rank="0" text="" dxfId="5">
      <formula>OR(H7="At cap",H7="Needs amounts")</formula>
    </cfRule>
    <cfRule type="expression" priority="4" aboveAverage="0" equalAverage="0" bottom="0" percent="0" rank="0" text="" dxfId="6">
      <formula>H7="Within cap"</formula>
    </cfRule>
  </conditionalFormatting>
  <dataValidations count="3">
    <dataValidation allowBlank="true" error="Use the required type and range. Do not paste a secret." errorStyle="stop" errorTitle="Check this input" operator="between" prompt="Use the unit printed on this row. Do not mix calls, minutes, credits, or money." promptTitle="Owner input" showDropDown="false" showErrorMessage="true" showInputMessage="true" sqref="E7:F26" type="decimal">
      <formula1>0</formula1>
      <formula2>1000000000000</formula2>
    </dataValidation>
    <dataValidation allowBlank="true" error="Use the required type and range. Do not paste a secret." errorStyle="stop" errorTitle="Check this input" operator="between" prompt="Use the provider period. End must be on or after start; the dashboard flags reversed dates." promptTitle="Owner input" showDropDown="false" showErrorMessage="true" showInputMessage="true" sqref="C7:D26" type="date">
      <formula1>1</formula1>
      <formula2>2958465</formula2>
    </dataValidation>
    <dataValidation allowBlank="true" error="Use the required type and range. Do not paste a secret." errorStyle="stop" errorTitle="Check this input" operator="between" prompt="Use the requested input only." promptTitle="Owner input" showDropDown="false" showErrorMessage="true" showInputMessage="true" sqref="I7:I26" type="list">
      <formula1>"Not checked,Alert only,Hard stop"</formula1>
      <formula2>0</formula2>
    </dataValidation>
  </dataValidations>
  <printOptions headings="false" gridLines="false" gridLinesSet="true" horizontalCentered="true" verticalCentered="false"/>
  <pageMargins left="0.279861111111111" right="0.279861111111111" top="0.279861111111111" bottom="0.279861111111111" header="0.511811023622047" footer="0.511811023622047"/>
  <pageSetup paperSize="5"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1B0"/>
    <pageSetUpPr fitToPage="true"/>
  </sheetPr>
  <dimension ref="A1:F26"/>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515625" defaultRowHeight="15" customHeight="false" zeroHeight="false" outlineLevelRow="0" outlineLevelCol="0"/>
  <cols>
    <col collapsed="false" customWidth="true" hidden="false" outlineLevel="0" max="1" min="1" style="0" width="28"/>
    <col collapsed="false" customWidth="true" hidden="false" outlineLevel="0" max="2" min="2" style="0" width="41"/>
    <col collapsed="false" customWidth="true" hidden="false" outlineLevel="0" max="3" min="3" style="0" width="44"/>
    <col collapsed="false" customWidth="true" hidden="false" outlineLevel="0" max="4" min="4" style="0" width="25"/>
    <col collapsed="false" customWidth="true" hidden="false" outlineLevel="0" max="5" min="5" style="0" width="18"/>
    <col collapsed="false" customWidth="true" hidden="false" outlineLevel="0" max="6" min="6" style="0" width="23"/>
  </cols>
  <sheetData>
    <row r="1" customFormat="false" ht="43.5" hidden="false" customHeight="true" outlineLevel="0" collapsed="false">
      <c r="A1" s="15" t="s">
        <v>53</v>
      </c>
      <c r="B1" s="15"/>
      <c r="C1" s="15"/>
      <c r="D1" s="15"/>
      <c r="E1" s="15"/>
      <c r="F1" s="15"/>
    </row>
    <row r="2" customFormat="false" ht="39" hidden="false" customHeight="true" outlineLevel="0" collapsed="false">
      <c r="A2" s="6" t="s">
        <v>54</v>
      </c>
      <c r="B2" s="6"/>
      <c r="C2" s="6"/>
      <c r="D2" s="6"/>
      <c r="E2" s="6"/>
      <c r="F2" s="6"/>
    </row>
    <row r="4" customFormat="false" ht="28.5" hidden="false" customHeight="true" outlineLevel="0" collapsed="false">
      <c r="A4" s="16" t="s">
        <v>27</v>
      </c>
      <c r="B4" s="16"/>
      <c r="C4" s="16"/>
      <c r="D4" s="16"/>
      <c r="E4" s="16"/>
      <c r="F4" s="16"/>
    </row>
    <row r="6" customFormat="false" ht="37.5" hidden="false" customHeight="true" outlineLevel="0" collapsed="false">
      <c r="A6" s="9" t="s">
        <v>55</v>
      </c>
      <c r="B6" s="9" t="s">
        <v>56</v>
      </c>
      <c r="C6" s="9" t="s">
        <v>57</v>
      </c>
      <c r="D6" s="9" t="s">
        <v>58</v>
      </c>
      <c r="E6" s="9" t="s">
        <v>59</v>
      </c>
      <c r="F6" s="9" t="s">
        <v>60</v>
      </c>
    </row>
    <row r="7" customFormat="false" ht="48.75" hidden="false" customHeight="true" outlineLevel="0" collapsed="false">
      <c r="A7" s="17"/>
      <c r="B7" s="17"/>
      <c r="C7" s="17"/>
      <c r="D7" s="17"/>
      <c r="E7" s="20"/>
      <c r="F7" s="17"/>
    </row>
    <row r="8" customFormat="false" ht="48.75" hidden="false" customHeight="true" outlineLevel="0" collapsed="false">
      <c r="A8" s="17"/>
      <c r="B8" s="17"/>
      <c r="C8" s="17"/>
      <c r="D8" s="17"/>
      <c r="E8" s="20"/>
      <c r="F8" s="17"/>
    </row>
    <row r="9" customFormat="false" ht="48.75" hidden="false" customHeight="true" outlineLevel="0" collapsed="false">
      <c r="A9" s="17"/>
      <c r="B9" s="17"/>
      <c r="C9" s="17"/>
      <c r="D9" s="17"/>
      <c r="E9" s="20"/>
      <c r="F9" s="17"/>
    </row>
    <row r="10" customFormat="false" ht="48.75" hidden="false" customHeight="true" outlineLevel="0" collapsed="false">
      <c r="A10" s="17"/>
      <c r="B10" s="17"/>
      <c r="C10" s="17"/>
      <c r="D10" s="17"/>
      <c r="E10" s="20"/>
      <c r="F10" s="17"/>
    </row>
    <row r="11" customFormat="false" ht="48.75" hidden="false" customHeight="true" outlineLevel="0" collapsed="false">
      <c r="A11" s="17"/>
      <c r="B11" s="17"/>
      <c r="C11" s="17"/>
      <c r="D11" s="17"/>
      <c r="E11" s="20"/>
      <c r="F11" s="17"/>
    </row>
    <row r="12" customFormat="false" ht="48.75" hidden="false" customHeight="true" outlineLevel="0" collapsed="false">
      <c r="A12" s="17"/>
      <c r="B12" s="17"/>
      <c r="C12" s="17"/>
      <c r="D12" s="17"/>
      <c r="E12" s="20"/>
      <c r="F12" s="17"/>
    </row>
    <row r="13" customFormat="false" ht="48.75" hidden="false" customHeight="true" outlineLevel="0" collapsed="false">
      <c r="A13" s="17"/>
      <c r="B13" s="17"/>
      <c r="C13" s="17"/>
      <c r="D13" s="17"/>
      <c r="E13" s="20"/>
      <c r="F13" s="17"/>
    </row>
    <row r="14" customFormat="false" ht="48.75" hidden="false" customHeight="true" outlineLevel="0" collapsed="false">
      <c r="A14" s="17"/>
      <c r="B14" s="17"/>
      <c r="C14" s="17"/>
      <c r="D14" s="17"/>
      <c r="E14" s="20"/>
      <c r="F14" s="17"/>
    </row>
    <row r="15" customFormat="false" ht="48.75" hidden="false" customHeight="true" outlineLevel="0" collapsed="false">
      <c r="A15" s="17"/>
      <c r="B15" s="17"/>
      <c r="C15" s="17"/>
      <c r="D15" s="17"/>
      <c r="E15" s="20"/>
      <c r="F15" s="17"/>
    </row>
    <row r="16" customFormat="false" ht="48.75" hidden="false" customHeight="true" outlineLevel="0" collapsed="false">
      <c r="A16" s="17"/>
      <c r="B16" s="17"/>
      <c r="C16" s="17"/>
      <c r="D16" s="17"/>
      <c r="E16" s="20"/>
      <c r="F16" s="17"/>
    </row>
    <row r="17" customFormat="false" ht="48.75" hidden="false" customHeight="true" outlineLevel="0" collapsed="false">
      <c r="A17" s="17"/>
      <c r="B17" s="17"/>
      <c r="C17" s="17"/>
      <c r="D17" s="17"/>
      <c r="E17" s="20"/>
      <c r="F17" s="17"/>
    </row>
    <row r="18" customFormat="false" ht="48.75" hidden="false" customHeight="true" outlineLevel="0" collapsed="false">
      <c r="A18" s="17"/>
      <c r="B18" s="17"/>
      <c r="C18" s="17"/>
      <c r="D18" s="17"/>
      <c r="E18" s="20"/>
      <c r="F18" s="17"/>
    </row>
    <row r="19" customFormat="false" ht="48.75" hidden="false" customHeight="true" outlineLevel="0" collapsed="false">
      <c r="A19" s="17"/>
      <c r="B19" s="17"/>
      <c r="C19" s="17"/>
      <c r="D19" s="17"/>
      <c r="E19" s="20"/>
      <c r="F19" s="17"/>
    </row>
    <row r="20" customFormat="false" ht="48.75" hidden="false" customHeight="true" outlineLevel="0" collapsed="false">
      <c r="A20" s="17"/>
      <c r="B20" s="17"/>
      <c r="C20" s="17"/>
      <c r="D20" s="17"/>
      <c r="E20" s="20"/>
      <c r="F20" s="17"/>
    </row>
    <row r="21" customFormat="false" ht="48.75" hidden="false" customHeight="true" outlineLevel="0" collapsed="false">
      <c r="A21" s="17"/>
      <c r="B21" s="17"/>
      <c r="C21" s="17"/>
      <c r="D21" s="17"/>
      <c r="E21" s="20"/>
      <c r="F21" s="17"/>
    </row>
    <row r="22" customFormat="false" ht="48.75" hidden="false" customHeight="true" outlineLevel="0" collapsed="false">
      <c r="A22" s="17"/>
      <c r="B22" s="17"/>
      <c r="C22" s="17"/>
      <c r="D22" s="17"/>
      <c r="E22" s="20"/>
      <c r="F22" s="17"/>
    </row>
    <row r="23" customFormat="false" ht="48.75" hidden="false" customHeight="true" outlineLevel="0" collapsed="false">
      <c r="A23" s="17"/>
      <c r="B23" s="17"/>
      <c r="C23" s="17"/>
      <c r="D23" s="17"/>
      <c r="E23" s="20"/>
      <c r="F23" s="17"/>
    </row>
    <row r="24" customFormat="false" ht="48.75" hidden="false" customHeight="true" outlineLevel="0" collapsed="false">
      <c r="A24" s="17"/>
      <c r="B24" s="17"/>
      <c r="C24" s="17"/>
      <c r="D24" s="17"/>
      <c r="E24" s="20"/>
      <c r="F24" s="17"/>
    </row>
    <row r="25" customFormat="false" ht="48.75" hidden="false" customHeight="true" outlineLevel="0" collapsed="false">
      <c r="A25" s="17"/>
      <c r="B25" s="17"/>
      <c r="C25" s="17"/>
      <c r="D25" s="17"/>
      <c r="E25" s="20"/>
      <c r="F25" s="17"/>
    </row>
    <row r="26" customFormat="false" ht="48.75" hidden="false" customHeight="true" outlineLevel="0" collapsed="false">
      <c r="A26" s="17"/>
      <c r="B26" s="17"/>
      <c r="C26" s="17"/>
      <c r="D26" s="17"/>
      <c r="E26" s="20"/>
      <c r="F26" s="17"/>
    </row>
  </sheetData>
  <autoFilter ref="A6:F26"/>
  <mergeCells count="3">
    <mergeCell ref="A1:F1"/>
    <mergeCell ref="A2:F2"/>
    <mergeCell ref="A4:F4"/>
  </mergeCells>
  <dataValidations count="2">
    <dataValidation allowBlank="true" error="Use the required type and range. Do not paste a secret." errorStyle="stop" errorTitle="Check this input" operator="between" prompt="Use the requested input only." promptTitle="Owner input" showDropDown="false" showErrorMessage="true" showInputMessage="true" sqref="E7:E26" type="date">
      <formula1>1</formula1>
      <formula2>2958465</formula2>
    </dataValidation>
    <dataValidation allowBlank="true" error="Use the required type and range. Do not paste a secret." errorStyle="stop" errorTitle="Check this input" operator="between" prompt="Use the requested input only." promptTitle="Owner input" showDropDown="false" showErrorMessage="true" showInputMessage="true" sqref="F7:F26" type="list">
      <formula1>"Open,Waiting,Done"</formula1>
      <formula2>0</formula2>
    </dataValidation>
  </dataValidations>
  <printOptions headings="false" gridLines="false" gridLinesSet="true" horizontalCentered="true" verticalCentered="false"/>
  <pageMargins left="0.279861111111111" right="0.279861111111111" top="0.279861111111111" bottom="0.279861111111111" header="0.511811023622047" footer="0.511811023622047"/>
  <pageSetup paperSize="5"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646B"/>
    <pageSetUpPr fitToPage="true"/>
  </sheetPr>
  <dimension ref="A1:D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15625" defaultRowHeight="15" customHeight="false" zeroHeight="false" outlineLevelRow="0" outlineLevelCol="0"/>
  <cols>
    <col collapsed="false" customWidth="true" hidden="false" outlineLevel="0" max="1" min="1" style="0" width="8"/>
    <col collapsed="false" customWidth="true" hidden="false" outlineLevel="0" max="2" min="2" style="0" width="43"/>
    <col collapsed="false" customWidth="true" hidden="false" outlineLevel="0" max="3" min="3" style="0" width="63"/>
    <col collapsed="false" customWidth="true" hidden="false" outlineLevel="0" max="4" min="4" style="0" width="27"/>
  </cols>
  <sheetData>
    <row r="1" customFormat="false" ht="45" hidden="false" customHeight="true" outlineLevel="0" collapsed="false">
      <c r="A1" s="15" t="s">
        <v>61</v>
      </c>
      <c r="B1" s="15"/>
      <c r="C1" s="15"/>
      <c r="D1" s="15"/>
    </row>
    <row r="2" customFormat="false" ht="34.5" hidden="false" customHeight="true" outlineLevel="0" collapsed="false">
      <c r="A2" s="2" t="s">
        <v>62</v>
      </c>
      <c r="B2" s="2"/>
      <c r="C2" s="2"/>
      <c r="D2" s="2"/>
    </row>
    <row r="4" customFormat="false" ht="31.5" hidden="false" customHeight="true" outlineLevel="0" collapsed="false">
      <c r="A4" s="9" t="s">
        <v>63</v>
      </c>
      <c r="B4" s="9" t="s">
        <v>64</v>
      </c>
      <c r="C4" s="9" t="s">
        <v>65</v>
      </c>
      <c r="D4" s="9" t="s">
        <v>66</v>
      </c>
    </row>
    <row r="5" customFormat="false" ht="58.5" hidden="false" customHeight="true" outlineLevel="0" collapsed="false">
      <c r="A5" s="23" t="s">
        <v>67</v>
      </c>
      <c r="B5" s="10" t="s">
        <v>68</v>
      </c>
      <c r="C5" s="12" t="s">
        <v>69</v>
      </c>
      <c r="D5" s="12" t="s">
        <v>25</v>
      </c>
    </row>
    <row r="6" customFormat="false" ht="58.5" hidden="false" customHeight="true" outlineLevel="0" collapsed="false">
      <c r="A6" s="3" t="s">
        <v>70</v>
      </c>
      <c r="B6" s="24" t="s">
        <v>71</v>
      </c>
      <c r="C6" s="6" t="s">
        <v>72</v>
      </c>
      <c r="D6" s="6" t="s">
        <v>73</v>
      </c>
    </row>
    <row r="7" customFormat="false" ht="58.5" hidden="false" customHeight="true" outlineLevel="0" collapsed="false">
      <c r="A7" s="23" t="s">
        <v>74</v>
      </c>
      <c r="B7" s="10" t="s">
        <v>75</v>
      </c>
      <c r="C7" s="12" t="s">
        <v>76</v>
      </c>
      <c r="D7" s="12" t="s">
        <v>77</v>
      </c>
    </row>
    <row r="8" customFormat="false" ht="58.5" hidden="false" customHeight="true" outlineLevel="0" collapsed="false">
      <c r="A8" s="3" t="s">
        <v>78</v>
      </c>
      <c r="B8" s="24" t="s">
        <v>79</v>
      </c>
      <c r="C8" s="6" t="s">
        <v>80</v>
      </c>
      <c r="D8" s="6" t="s">
        <v>77</v>
      </c>
    </row>
    <row r="9" customFormat="false" ht="58.5" hidden="false" customHeight="true" outlineLevel="0" collapsed="false">
      <c r="A9" s="23" t="s">
        <v>81</v>
      </c>
      <c r="B9" s="10" t="s">
        <v>82</v>
      </c>
      <c r="C9" s="12" t="s">
        <v>83</v>
      </c>
      <c r="D9" s="12" t="s">
        <v>77</v>
      </c>
    </row>
    <row r="10" customFormat="false" ht="58.5" hidden="false" customHeight="true" outlineLevel="0" collapsed="false">
      <c r="A10" s="3" t="s">
        <v>84</v>
      </c>
      <c r="B10" s="24" t="s">
        <v>85</v>
      </c>
      <c r="C10" s="6" t="s">
        <v>86</v>
      </c>
      <c r="D10" s="6" t="s">
        <v>34</v>
      </c>
    </row>
    <row r="11" customFormat="false" ht="58.5" hidden="false" customHeight="true" outlineLevel="0" collapsed="false">
      <c r="A11" s="23" t="s">
        <v>87</v>
      </c>
      <c r="B11" s="10" t="s">
        <v>88</v>
      </c>
      <c r="C11" s="12" t="s">
        <v>89</v>
      </c>
      <c r="D11" s="12" t="s">
        <v>90</v>
      </c>
    </row>
    <row r="12" customFormat="false" ht="58.5" hidden="false" customHeight="true" outlineLevel="0" collapsed="false">
      <c r="A12" s="3" t="s">
        <v>91</v>
      </c>
      <c r="B12" s="24" t="s">
        <v>92</v>
      </c>
      <c r="C12" s="6" t="s">
        <v>93</v>
      </c>
      <c r="D12" s="6" t="s">
        <v>53</v>
      </c>
    </row>
    <row r="13" customFormat="false" ht="58.5" hidden="false" customHeight="true" outlineLevel="0" collapsed="false">
      <c r="A13" s="23" t="s">
        <v>94</v>
      </c>
      <c r="B13" s="10" t="s">
        <v>95</v>
      </c>
      <c r="C13" s="12" t="s">
        <v>96</v>
      </c>
      <c r="D13" s="12" t="s">
        <v>97</v>
      </c>
    </row>
    <row r="14" customFormat="false" ht="58.5" hidden="false" customHeight="true" outlineLevel="0" collapsed="false">
      <c r="A14" s="3" t="s">
        <v>98</v>
      </c>
      <c r="B14" s="24" t="s">
        <v>99</v>
      </c>
      <c r="C14" s="6" t="s">
        <v>100</v>
      </c>
      <c r="D14" s="6" t="s">
        <v>101</v>
      </c>
    </row>
  </sheetData>
  <mergeCells count="2">
    <mergeCell ref="A1:D1"/>
    <mergeCell ref="A2:D2"/>
  </mergeCells>
  <printOptions headings="false" gridLines="false" gridLinesSet="true" horizontalCentered="false" verticalCentered="false"/>
  <pageMargins left="0.75" right="0.75" top="1" bottom="1" header="0.511811023622047" footer="0.511811023622047"/>
  <pageSetup paperSize="5"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1B0"/>
    <pageSetUpPr fitToPage="true"/>
  </sheetPr>
  <dimension ref="A1: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515625" defaultRowHeight="15" customHeight="false" zeroHeight="false" outlineLevelRow="0" outlineLevelCol="0"/>
  <cols>
    <col collapsed="false" customWidth="true" hidden="false" outlineLevel="0" max="1" min="1" style="0" width="28"/>
    <col collapsed="false" customWidth="true" hidden="false" outlineLevel="0" max="2" min="2" style="0" width="23"/>
    <col collapsed="false" customWidth="true" hidden="false" outlineLevel="0" max="5" min="3" style="0" width="20"/>
    <col collapsed="false" customWidth="true" hidden="false" outlineLevel="0" max="6" min="6" style="0" width="22"/>
    <col collapsed="false" customWidth="true" hidden="false" outlineLevel="0" max="7" min="7" style="0" width="37"/>
  </cols>
  <sheetData>
    <row r="1" customFormat="false" ht="45" hidden="false" customHeight="true" outlineLevel="0" collapsed="false">
      <c r="A1" s="15" t="s">
        <v>102</v>
      </c>
      <c r="B1" s="15"/>
      <c r="C1" s="15"/>
      <c r="D1" s="15"/>
      <c r="E1" s="15"/>
      <c r="F1" s="15"/>
      <c r="G1" s="15"/>
    </row>
    <row r="2" customFormat="false" ht="45" hidden="false" customHeight="true" outlineLevel="0" collapsed="false">
      <c r="A2" s="5" t="s">
        <v>103</v>
      </c>
      <c r="B2" s="5"/>
      <c r="C2" s="5"/>
      <c r="D2" s="5"/>
      <c r="E2" s="5"/>
      <c r="F2" s="5"/>
      <c r="G2" s="5"/>
    </row>
    <row r="5" customFormat="false" ht="33.75" hidden="false" customHeight="true" outlineLevel="0" collapsed="false">
      <c r="A5" s="9" t="s">
        <v>104</v>
      </c>
      <c r="B5" s="9" t="s">
        <v>105</v>
      </c>
      <c r="C5" s="9" t="s">
        <v>106</v>
      </c>
      <c r="D5" s="9" t="s">
        <v>107</v>
      </c>
      <c r="E5" s="9" t="s">
        <v>108</v>
      </c>
      <c r="F5" s="9" t="s">
        <v>109</v>
      </c>
      <c r="G5" s="9" t="s">
        <v>110</v>
      </c>
    </row>
    <row r="6" customFormat="false" ht="49.5" hidden="false" customHeight="true" outlineLevel="0" collapsed="false">
      <c r="A6" s="12" t="s">
        <v>111</v>
      </c>
      <c r="B6" s="12" t="s">
        <v>112</v>
      </c>
      <c r="C6" s="17" t="n">
        <v>100</v>
      </c>
      <c r="D6" s="17" t="n">
        <v>35</v>
      </c>
      <c r="E6" s="25" t="n">
        <f aca="false">IF(A6="","",IF(OR(C6="",D6=""),"",IF(COUNT(C6,D6)&lt;&gt;2,"Check numbers",IF(MIN(C6,D6)&lt;0,"Check numbers",C6-D6))))</f>
        <v>65</v>
      </c>
      <c r="F6" s="6" t="str">
        <f aca="false">IF(A6="","",IF(OR(C6="",D6=""),"Needs amounts",IF(ISNUMBER(E6),IF(E6&lt;0,"Over cap",IF(E6=0,"At cap","Within cap")),"Check numbers")))</f>
        <v>Within cap</v>
      </c>
      <c r="G6" s="12" t="s">
        <v>113</v>
      </c>
    </row>
    <row r="7" customFormat="false" ht="49.5" hidden="false" customHeight="true" outlineLevel="0" collapsed="false">
      <c r="A7" s="12" t="s">
        <v>114</v>
      </c>
      <c r="B7" s="12" t="s">
        <v>115</v>
      </c>
      <c r="C7" s="17" t="n">
        <v>100</v>
      </c>
      <c r="D7" s="17" t="n">
        <v>125</v>
      </c>
      <c r="E7" s="25" t="n">
        <f aca="false">IF(A7="","",IF(OR(C7="",D7=""),"",IF(COUNT(C7,D7)&lt;&gt;2,"Check numbers",IF(MIN(C7,D7)&lt;0,"Check numbers",C7-D7))))</f>
        <v>-25</v>
      </c>
      <c r="F7" s="6" t="str">
        <f aca="false">IF(A7="","",IF(OR(C7="",D7=""),"Needs amounts",IF(ISNUMBER(E7),IF(E7&lt;0,"Over cap",IF(E7=0,"At cap","Within cap")),"Check numbers")))</f>
        <v>Over cap</v>
      </c>
      <c r="G7" s="12" t="s">
        <v>116</v>
      </c>
    </row>
    <row r="8" customFormat="false" ht="49.5" hidden="false" customHeight="true" outlineLevel="0" collapsed="false">
      <c r="A8" s="12" t="s">
        <v>117</v>
      </c>
      <c r="B8" s="12" t="s">
        <v>118</v>
      </c>
      <c r="C8" s="17" t="n">
        <v>0</v>
      </c>
      <c r="D8" s="17" t="n">
        <v>0</v>
      </c>
      <c r="E8" s="25" t="n">
        <f aca="false">IF(A8="","",IF(OR(C8="",D8=""),"",IF(COUNT(C8,D8)&lt;&gt;2,"Check numbers",IF(MIN(C8,D8)&lt;0,"Check numbers",C8-D8))))</f>
        <v>0</v>
      </c>
      <c r="F8" s="6" t="str">
        <f aca="false">IF(A8="","",IF(OR(C8="",D8=""),"Needs amounts",IF(ISNUMBER(E8),IF(E8&lt;0,"Over cap",IF(E8=0,"At cap","Within cap")),"Check numbers")))</f>
        <v>At cap</v>
      </c>
      <c r="G8" s="12" t="s">
        <v>119</v>
      </c>
    </row>
    <row r="9" customFormat="false" ht="49.5" hidden="false" customHeight="true" outlineLevel="0" collapsed="false">
      <c r="A9" s="12" t="s">
        <v>120</v>
      </c>
      <c r="B9" s="12" t="s">
        <v>112</v>
      </c>
      <c r="C9" s="17"/>
      <c r="D9" s="17" t="n">
        <v>10</v>
      </c>
      <c r="E9" s="25" t="str">
        <f aca="false">IF(A9="","",IF(OR(C9="",D9=""),"",IF(COUNT(C9,D9)&lt;&gt;2,"Check numbers",IF(MIN(C9,D9)&lt;0,"Check numbers",C9-D9))))</f>
        <v/>
      </c>
      <c r="F9" s="6" t="str">
        <f aca="false">IF(A9="","",IF(OR(C9="",D9=""),"Needs amounts",IF(ISNUMBER(E9),IF(E9&lt;0,"Over cap",IF(E9=0,"At cap","Within cap")),"Check numbers")))</f>
        <v>Needs amounts</v>
      </c>
      <c r="G9" s="12" t="s">
        <v>121</v>
      </c>
    </row>
    <row r="10" customFormat="false" ht="49.5" hidden="false" customHeight="true" outlineLevel="0" collapsed="false">
      <c r="A10" s="12" t="s">
        <v>122</v>
      </c>
      <c r="B10" s="12" t="s">
        <v>112</v>
      </c>
      <c r="C10" s="17" t="n">
        <v>50</v>
      </c>
      <c r="D10" s="17"/>
      <c r="E10" s="25" t="str">
        <f aca="false">IF(A10="","",IF(OR(C10="",D10=""),"",IF(COUNT(C10,D10)&lt;&gt;2,"Check numbers",IF(MIN(C10,D10)&lt;0,"Check numbers",C10-D10))))</f>
        <v/>
      </c>
      <c r="F10" s="6" t="str">
        <f aca="false">IF(A10="","",IF(OR(C10="",D10=""),"Needs amounts",IF(ISNUMBER(E10),IF(E10&lt;0,"Over cap",IF(E10=0,"At cap","Within cap")),"Check numbers")))</f>
        <v>Needs amounts</v>
      </c>
      <c r="G10" s="12" t="s">
        <v>123</v>
      </c>
    </row>
    <row r="11" customFormat="false" ht="49.5" hidden="false" customHeight="true" outlineLevel="0" collapsed="false">
      <c r="A11" s="12" t="s">
        <v>124</v>
      </c>
      <c r="B11" s="12" t="s">
        <v>112</v>
      </c>
      <c r="C11" s="17" t="s">
        <v>125</v>
      </c>
      <c r="D11" s="17" t="n">
        <v>10</v>
      </c>
      <c r="E11" s="25" t="str">
        <f aca="false">IF(A11="","",IF(OR(C11="",D11=""),"",IF(COUNT(C11,D11)&lt;&gt;2,"Check numbers",IF(MIN(C11,D11)&lt;0,"Check numbers",C11-D11))))</f>
        <v>Check numbers</v>
      </c>
      <c r="F11" s="6" t="str">
        <f aca="false">IF(A11="","",IF(OR(C11="",D11=""),"Needs amounts",IF(ISNUMBER(E11),IF(E11&lt;0,"Over cap",IF(E11=0,"At cap","Within cap")),"Check numbers")))</f>
        <v>Check numbers</v>
      </c>
      <c r="G11" s="12" t="s">
        <v>126</v>
      </c>
    </row>
    <row r="12" customFormat="false" ht="49.5" hidden="false" customHeight="true" outlineLevel="0" collapsed="false">
      <c r="A12" s="12" t="s">
        <v>127</v>
      </c>
      <c r="B12" s="12" t="s">
        <v>112</v>
      </c>
      <c r="C12" s="17" t="n">
        <v>50</v>
      </c>
      <c r="D12" s="17" t="n">
        <v>-1</v>
      </c>
      <c r="E12" s="25" t="str">
        <f aca="false">IF(A12="","",IF(OR(C12="",D12=""),"",IF(COUNT(C12,D12)&lt;&gt;2,"Check numbers",IF(MIN(C12,D12)&lt;0,"Check numbers",C12-D12))))</f>
        <v>Check numbers</v>
      </c>
      <c r="F12" s="6" t="str">
        <f aca="false">IF(A12="","",IF(OR(C12="",D12=""),"Needs amounts",IF(ISNUMBER(E12),IF(E12&lt;0,"Over cap",IF(E12=0,"At cap","Within cap")),"Check numbers")))</f>
        <v>Check numbers</v>
      </c>
      <c r="G12" s="12" t="s">
        <v>128</v>
      </c>
    </row>
    <row r="15" customFormat="false" ht="27" hidden="false" customHeight="true" outlineLevel="0" collapsed="false">
      <c r="A15" s="26" t="s">
        <v>129</v>
      </c>
      <c r="B15" s="26"/>
      <c r="C15" s="26"/>
      <c r="D15" s="26"/>
      <c r="E15" s="26"/>
      <c r="F15" s="26"/>
      <c r="G15" s="26"/>
    </row>
    <row r="16" customFormat="false" ht="27" hidden="false" customHeight="true" outlineLevel="0" collapsed="false">
      <c r="A16" s="26"/>
      <c r="B16" s="26"/>
      <c r="C16" s="26"/>
      <c r="D16" s="26"/>
      <c r="E16" s="26"/>
      <c r="F16" s="26"/>
      <c r="G16" s="26"/>
    </row>
  </sheetData>
  <mergeCells count="3">
    <mergeCell ref="A1:G1"/>
    <mergeCell ref="A2:G2"/>
    <mergeCell ref="A15:G16"/>
  </mergeCells>
  <printOptions headings="false" gridLines="false" gridLinesSet="true" horizontalCentered="false" verticalCentered="false"/>
  <pageMargins left="0.75" right="0.75" top="1" bottom="1" header="0.511811023622047" footer="0.511811023622047"/>
  <pageSetup paperSize="5"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2026-09-07T19:59:11Z</dcterms:created>
  <dc:creator>openpyxl</dc:creator>
  <dc:description/>
  <dc:language>en-US</dc:language>
  <cp:lastModifiedBy/>
  <dcterms:modified xsi:type="dcterms:W3CDTF">2026-09-07T19:59:12Z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